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ouaziz\OneDrive - FESI ÎdF\Documents\AAP FSE+ DECROCHAGE\2026\17-12-25\"/>
    </mc:Choice>
  </mc:AlternateContent>
  <xr:revisionPtr revIDLastSave="0" documentId="8_{9D0A5321-AC07-4C00-B1DA-8E42A42E3910}" xr6:coauthVersionLast="47" xr6:coauthVersionMax="47" xr10:uidLastSave="{00000000-0000-0000-0000-000000000000}"/>
  <bookViews>
    <workbookView xWindow="-120" yWindow="-120" windowWidth="29040" windowHeight="15720" tabRatio="864" firstSheet="1" activeTab="1" xr2:uid="{00000000-000D-0000-FFFF-FFFF00000000}"/>
  </bookViews>
  <sheets>
    <sheet name="Notice d'utilisation" sheetId="14" r:id="rId1"/>
    <sheet name="1 - Plan de financement global" sheetId="11" r:id="rId2"/>
    <sheet name="2 - Répartition partenaires" sheetId="5" r:id="rId3"/>
    <sheet name="3 - Plan de fi. chef de file" sheetId="12" r:id="rId4"/>
    <sheet name="4 - Plan de fi. partenaire 2 " sheetId="13" r:id="rId5"/>
    <sheet name="Actualisation" sheetId="15" state="hidden" r:id="rId6"/>
  </sheets>
  <externalReferences>
    <externalReference r:id="rId7"/>
  </externalReferences>
  <definedNames>
    <definedName name="_ftn1" localSheetId="2">'2 - Répartition partenaires'!#REF!</definedName>
    <definedName name="_ftn2" localSheetId="2">'2 - Répartition partenaires'!#REF!</definedName>
    <definedName name="_ftn3" localSheetId="2">'2 - Répartition partenaires'!#REF!</definedName>
    <definedName name="_ftnref1" localSheetId="2">'2 - Répartition partenaires'!#REF!</definedName>
    <definedName name="_ftnref2" localSheetId="2">'2 - Répartition partenaires'!#REF!</definedName>
    <definedName name="_ftnref3" localSheetId="2">'2 - Répartition partenaires'!#REF!</definedName>
    <definedName name="BSCU_DS">'[1]Plan de financement global'!#REF!</definedName>
    <definedName name="_xlnm.Print_Area" localSheetId="2">'2 - Répartition partenaires'!$A$1:$H$17</definedName>
    <definedName name="_xlnm.Print_Area" localSheetId="3">'3 - Plan de fi. chef de file'!$A$1:$K$41</definedName>
    <definedName name="_xlnm.Print_Area" localSheetId="4">'4 - Plan de fi. partenaire 2 '!$A$1:$J$41</definedName>
    <definedName name="_xlnm.Print_Area" localSheetId="0">'Notice d''utilisation'!$A$1:$J$44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C16" i="5"/>
  <c r="C38" i="11"/>
  <c r="C49" i="11" s="1"/>
  <c r="E15" i="5" l="1"/>
  <c r="E38" i="12"/>
  <c r="F38" i="12"/>
  <c r="F38" i="13"/>
  <c r="G38" i="13"/>
  <c r="G38" i="12"/>
  <c r="D36" i="13"/>
  <c r="C36" i="13"/>
  <c r="D20" i="13"/>
  <c r="C20" i="13"/>
  <c r="D36" i="12"/>
  <c r="C36" i="12"/>
  <c r="D20" i="12"/>
  <c r="C20" i="12"/>
  <c r="B11" i="5"/>
  <c r="C40" i="11"/>
  <c r="C33" i="11"/>
  <c r="C32" i="11"/>
  <c r="C30" i="11"/>
  <c r="C29" i="11"/>
  <c r="C28" i="11"/>
  <c r="C25" i="11"/>
  <c r="C26" i="11"/>
  <c r="C24" i="11"/>
  <c r="C50" i="11" l="1"/>
  <c r="C51" i="11"/>
  <c r="C44" i="11"/>
  <c r="C46" i="11" s="1"/>
  <c r="C52" i="11"/>
  <c r="C53" i="11"/>
  <c r="H38" i="12"/>
  <c r="E38" i="13"/>
  <c r="H38" i="13" s="1"/>
  <c r="C6" i="5"/>
  <c r="C13" i="13"/>
  <c r="C13" i="12"/>
  <c r="C13" i="11"/>
  <c r="C27" i="11" l="1"/>
  <c r="C23" i="11"/>
  <c r="C27" i="13"/>
  <c r="C23" i="13"/>
  <c r="C27" i="12"/>
  <c r="C23" i="12"/>
  <c r="C22" i="11" l="1"/>
  <c r="C8" i="5"/>
  <c r="C4" i="5"/>
  <c r="E14" i="5" l="1"/>
  <c r="F14" i="5" s="1"/>
  <c r="C31" i="11"/>
  <c r="C34" i="11" s="1"/>
  <c r="E34" i="11" s="1"/>
  <c r="C13" i="5" l="1"/>
  <c r="C38" i="12" s="1"/>
  <c r="C22" i="12" s="1"/>
  <c r="D26" i="11"/>
  <c r="D25" i="11"/>
  <c r="D22" i="11"/>
  <c r="D30" i="11"/>
  <c r="D32" i="11"/>
  <c r="D27" i="11"/>
  <c r="D31" i="11"/>
  <c r="D33" i="11"/>
  <c r="D23" i="11"/>
  <c r="D28" i="11"/>
  <c r="D24" i="11"/>
  <c r="D13" i="5"/>
  <c r="C38" i="13" s="1"/>
  <c r="C22" i="13" s="1"/>
  <c r="D29" i="11"/>
  <c r="C14" i="5" l="1"/>
  <c r="H22" i="12" s="1"/>
  <c r="D14" i="5"/>
  <c r="H22" i="13" s="1"/>
  <c r="C34" i="13"/>
  <c r="H34" i="13" s="1"/>
  <c r="D34" i="11"/>
  <c r="E13" i="5"/>
  <c r="F13" i="5" s="1"/>
  <c r="C31" i="12"/>
  <c r="C34" i="12" s="1"/>
  <c r="H34" i="12" s="1"/>
  <c r="D24" i="12" l="1"/>
  <c r="D25" i="12"/>
  <c r="D22" i="12"/>
  <c r="D32" i="12"/>
  <c r="D29" i="12"/>
  <c r="D26" i="12"/>
  <c r="D33" i="12"/>
  <c r="D23" i="12"/>
  <c r="D30" i="12"/>
  <c r="D28" i="12"/>
  <c r="D27" i="12"/>
  <c r="D31" i="12"/>
  <c r="D34" i="12" l="1"/>
  <c r="D28" i="13"/>
  <c r="D29" i="13"/>
  <c r="D23" i="13"/>
  <c r="D26" i="13"/>
  <c r="D33" i="13"/>
  <c r="D25" i="13"/>
  <c r="D30" i="13"/>
  <c r="D27" i="13"/>
  <c r="D32" i="13"/>
  <c r="D24" i="13"/>
  <c r="D22" i="13"/>
  <c r="C31" i="13"/>
  <c r="D31" i="13" s="1"/>
  <c r="D34" i="13" l="1"/>
</calcChain>
</file>

<file path=xl/sharedStrings.xml><?xml version="1.0" encoding="utf-8"?>
<sst xmlns="http://schemas.openxmlformats.org/spreadsheetml/2006/main" count="148" uniqueCount="91">
  <si>
    <t>NOTICE D'UTILISATION DU PLAN DE FINANCEMENT COLLABORATIF</t>
  </si>
  <si>
    <t>A lire attentivement avant votre saisie</t>
  </si>
  <si>
    <t>NE REMPLIR QUE LES CELLULES ENCADREES EN ROUGE</t>
  </si>
  <si>
    <t>1 - ONGLET PLAN DE FINANCEMENT GLOBAL</t>
  </si>
  <si>
    <t>① Mettre le nom du projet.</t>
  </si>
  <si>
    <t>② Mettre le numéro de dossier Synergie.</t>
  </si>
  <si>
    <t>③ Mettre la date de début de réalisation de l'opération.</t>
  </si>
  <si>
    <t>④ Sélectionner le type d'action dans la barre déroulante.</t>
  </si>
  <si>
    <t>⑤ Mettre le nombre de participants du projet.</t>
  </si>
  <si>
    <t>2/ ONGLET REPARTITION PARTENAIRES</t>
  </si>
  <si>
    <t>⑥ Mettre le nom des différentes structures.</t>
  </si>
  <si>
    <t>⑦ Mettre le nombre de participants.</t>
  </si>
  <si>
    <t>3/ ONGLET PLAN DE FINANCEMENT CHEF DE FILE</t>
  </si>
  <si>
    <t>⑧ Mettre les libéllés et les montants des autres financements publics si existants.</t>
  </si>
  <si>
    <t>⑨ Mettre les libéllés et les montants des financements externes si existants.</t>
  </si>
  <si>
    <t>⑩ Mettre le montant des recettes générées par le projet si existants.</t>
  </si>
  <si>
    <t>⑪ Mettre le montant des apports en nature si existants.</t>
  </si>
  <si>
    <t>4/ ONGLET PLAN DE FINANCEMENT PARTENAIRE 2</t>
  </si>
  <si>
    <t>⑫ Mettre les libéllés et les montants des autres financements publics si existants.</t>
  </si>
  <si>
    <t>⑬ Mettre les libéllés et les montants des financements externes si existants.</t>
  </si>
  <si>
    <t>⑭ Mettre le montant des recettes générées par le projet si existants.</t>
  </si>
  <si>
    <t>⑮ Mettre le montant des apports en nature si existants.</t>
  </si>
  <si>
    <t xml:space="preserve">Annexe à la convention attributive d'une aide européenne PROJET COLLABORATIF
Plan de financement du projet </t>
  </si>
  <si>
    <t>Intitulé du projet</t>
  </si>
  <si>
    <t>① Mettre le nom du projet</t>
  </si>
  <si>
    <t>Porteur de projet</t>
  </si>
  <si>
    <t>Numéro de dossier SYNERGIE</t>
  </si>
  <si>
    <t>② Mettre le numéro de dossier Synergie</t>
  </si>
  <si>
    <t xml:space="preserve">Présentation </t>
  </si>
  <si>
    <t>en TTC</t>
  </si>
  <si>
    <t>en HT</t>
  </si>
  <si>
    <t>Un cofinancement par ligne</t>
  </si>
  <si>
    <t>Ressources prévisionnelles</t>
  </si>
  <si>
    <t>Financeurs</t>
  </si>
  <si>
    <t>€</t>
  </si>
  <si>
    <t>%</t>
  </si>
  <si>
    <t>1. Fonds européens (FSE+ / FEDER)</t>
  </si>
  <si>
    <t>2. Autres financements publics *
(Région, Etat, départements, EPCI, communes, établissements publics…)</t>
  </si>
  <si>
    <t>3. Financements externes privés</t>
  </si>
  <si>
    <t>4. Autofinancement (fonds propres)</t>
  </si>
  <si>
    <t>5. Recettes générées par le projet</t>
  </si>
  <si>
    <t>6. Apport en nature (terrains, immeubles, biens d'équipement, bénévolat...)</t>
  </si>
  <si>
    <t>Total des ressources</t>
  </si>
  <si>
    <t>Check si les ressources sont égales aux dépenses</t>
  </si>
  <si>
    <t xml:space="preserve">Date de début de réalisation de l'opération : </t>
  </si>
  <si>
    <t>③ Mettre la date de début de réalisation de l'opération</t>
  </si>
  <si>
    <t>Millésime du BSCU :</t>
  </si>
  <si>
    <t>Dépenses prévisionnelles</t>
  </si>
  <si>
    <t>Type D'actions</t>
  </si>
  <si>
    <t>Type 2 - Accompagnement individualisé</t>
  </si>
  <si>
    <t>④Sélectionner le type d'action dans la barre déroulante</t>
  </si>
  <si>
    <t>BSCU</t>
  </si>
  <si>
    <t>Nombre de participants</t>
  </si>
  <si>
    <t>⑤ Mettre le nombre de participants du projet</t>
  </si>
  <si>
    <t>Total des dépenses prévisionnelle</t>
  </si>
  <si>
    <t xml:space="preserve">Valeur actualisée applicable </t>
  </si>
  <si>
    <t xml:space="preserve">Période couverte </t>
  </si>
  <si>
    <t>Type 1 - Accompagnement ponctuel</t>
  </si>
  <si>
    <t>Type 3 - Classe renforcée</t>
  </si>
  <si>
    <t>Répartition de la part FSE+</t>
  </si>
  <si>
    <t>Chef de file
Partenaire 1</t>
  </si>
  <si>
    <t>Partenaire 2</t>
  </si>
  <si>
    <t>Total</t>
  </si>
  <si>
    <t>Structure</t>
  </si>
  <si>
    <t>⑥ Mettre le nom des différentes structures</t>
  </si>
  <si>
    <t>Total ressource</t>
  </si>
  <si>
    <t>Répartition FSE+</t>
  </si>
  <si>
    <t>NB participants</t>
  </si>
  <si>
    <t>⑦ Mettre le nombre de participants</t>
  </si>
  <si>
    <t>Clé de répartion</t>
  </si>
  <si>
    <t>Plan de financement du chef de file</t>
  </si>
  <si>
    <t>Exemple</t>
  </si>
  <si>
    <t>IF000000</t>
  </si>
  <si>
    <t>Clef de répartition utilisée, le cas échéant *
%</t>
  </si>
  <si>
    <t>Commentaires et explications le cas échéant</t>
  </si>
  <si>
    <t>RECTORAT</t>
  </si>
  <si>
    <t>⑧ Mettre les libéllés et les montants des autres financements publics si existants</t>
  </si>
  <si>
    <t>⑨ Mettre les libéllés et les montants des financements externes si existants</t>
  </si>
  <si>
    <t>⑩ Mettre le montant des recettes générées par le projet si existants</t>
  </si>
  <si>
    <t>⑪ Mettre le montant des apports en nature si existants</t>
  </si>
  <si>
    <t>Plan de financement du partenaire 2</t>
  </si>
  <si>
    <t>Partenaire de projet</t>
  </si>
  <si>
    <t>⑫ Mettre les libéllés et les montants des autres financements publics si existants</t>
  </si>
  <si>
    <t>⑬ Mettre les libéllés et les montants des financements externes si existants</t>
  </si>
  <si>
    <t>⑭ Mettre le montant des recettes générées par le projet si existants</t>
  </si>
  <si>
    <t>⑮ Mettre le montant des apports en nature si existants</t>
  </si>
  <si>
    <t>du 01/01/2021 au 30/06/2022</t>
  </si>
  <si>
    <t>du 01/07/2022 au 30/06/2023</t>
  </si>
  <si>
    <t>du 01/07/2023 au 31/12/2023</t>
  </si>
  <si>
    <t>du 01/01/2024  jusqu'à la prochaine actualisation</t>
  </si>
  <si>
    <t>Type 3-a - Classe renforcée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</si>
</sst>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&quot; €&quot;_-;\-* #,##0.00&quot; €&quot;_-;_-* &quot;-&quot;??&quot; €&quot;_-;_-@_-"/>
    <numFmt numFmtId="166" formatCode="#,##0.00\ &quot;€&quot;"/>
    <numFmt numFmtId="167" formatCode="#,##0_ ;\-#,##0\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11"/>
      <color indexed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</font>
    <font>
      <i/>
      <sz val="11"/>
      <name val="Arial"/>
      <family val="2"/>
    </font>
    <font>
      <i/>
      <sz val="10"/>
      <color rgb="FFFF0000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0" tint="-0.34998626667073579"/>
      </bottom>
      <diagonal/>
    </border>
    <border>
      <left style="medium">
        <color rgb="FFFF0000"/>
      </left>
      <right style="medium">
        <color rgb="FFFF000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0000"/>
      </left>
      <right style="medium">
        <color rgb="FFFF0000"/>
      </right>
      <top style="thin">
        <color theme="0" tint="-0.34998626667073579"/>
      </top>
      <bottom style="medium">
        <color rgb="FFFF0000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rgb="FFFF0000"/>
      </right>
      <top style="thin">
        <color theme="0" tint="-0.34998626667073579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theme="0" tint="-0.34998626667073579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1">
    <xf numFmtId="0" fontId="0" fillId="0" borderId="0" xfId="0"/>
    <xf numFmtId="0" fontId="13" fillId="2" borderId="0" xfId="2" applyFont="1" applyFill="1"/>
    <xf numFmtId="0" fontId="9" fillId="2" borderId="0" xfId="2" applyFont="1" applyFill="1"/>
    <xf numFmtId="0" fontId="9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 wrapText="1"/>
    </xf>
    <xf numFmtId="0" fontId="8" fillId="2" borderId="0" xfId="2" applyFill="1"/>
    <xf numFmtId="0" fontId="8" fillId="2" borderId="0" xfId="2" applyFill="1" applyAlignment="1">
      <alignment horizontal="right"/>
    </xf>
    <xf numFmtId="0" fontId="13" fillId="2" borderId="0" xfId="2" applyFont="1" applyFill="1" applyAlignment="1">
      <alignment horizontal="center" vertical="center"/>
    </xf>
    <xf numFmtId="4" fontId="13" fillId="2" borderId="0" xfId="2" applyNumberFormat="1" applyFont="1" applyFill="1"/>
    <xf numFmtId="0" fontId="1" fillId="0" borderId="0" xfId="2" applyFont="1"/>
    <xf numFmtId="10" fontId="3" fillId="3" borderId="12" xfId="2" applyNumberFormat="1" applyFont="1" applyFill="1" applyBorder="1" applyAlignment="1">
      <alignment horizontal="right" vertical="center"/>
    </xf>
    <xf numFmtId="0" fontId="5" fillId="2" borderId="0" xfId="2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13" fillId="2" borderId="0" xfId="2" applyFont="1" applyFill="1" applyAlignment="1">
      <alignment horizontal="right" vertical="center" wrapText="1"/>
    </xf>
    <xf numFmtId="0" fontId="3" fillId="3" borderId="4" xfId="2" applyFont="1" applyFill="1" applyBorder="1" applyAlignment="1">
      <alignment vertical="center"/>
    </xf>
    <xf numFmtId="166" fontId="3" fillId="3" borderId="11" xfId="2" applyNumberFormat="1" applyFont="1" applyFill="1" applyBorder="1" applyAlignment="1">
      <alignment horizontal="right" vertical="center"/>
    </xf>
    <xf numFmtId="0" fontId="18" fillId="2" borderId="0" xfId="2" applyFont="1" applyFill="1"/>
    <xf numFmtId="0" fontId="12" fillId="0" borderId="0" xfId="2" applyFont="1" applyAlignment="1">
      <alignment horizontal="center" vertical="center"/>
    </xf>
    <xf numFmtId="10" fontId="2" fillId="2" borderId="11" xfId="2" applyNumberFormat="1" applyFont="1" applyFill="1" applyBorder="1" applyAlignment="1">
      <alignment horizontal="right" vertical="center"/>
    </xf>
    <xf numFmtId="10" fontId="2" fillId="2" borderId="9" xfId="2" applyNumberFormat="1" applyFont="1" applyFill="1" applyBorder="1" applyAlignment="1">
      <alignment horizontal="right" vertical="center"/>
    </xf>
    <xf numFmtId="10" fontId="15" fillId="2" borderId="10" xfId="2" applyNumberFormat="1" applyFont="1" applyFill="1" applyBorder="1" applyAlignment="1">
      <alignment horizontal="right" vertical="center"/>
    </xf>
    <xf numFmtId="10" fontId="15" fillId="2" borderId="8" xfId="2" applyNumberFormat="1" applyFont="1" applyFill="1" applyBorder="1" applyAlignment="1">
      <alignment horizontal="right" vertical="center"/>
    </xf>
    <xf numFmtId="10" fontId="15" fillId="0" borderId="8" xfId="2" applyNumberFormat="1" applyFont="1" applyBorder="1" applyAlignment="1">
      <alignment horizontal="right" vertical="center"/>
    </xf>
    <xf numFmtId="10" fontId="6" fillId="2" borderId="11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horizontal="right"/>
    </xf>
    <xf numFmtId="10" fontId="2" fillId="2" borderId="4" xfId="5" applyNumberFormat="1" applyFont="1" applyFill="1" applyBorder="1" applyAlignment="1">
      <alignment vertical="center"/>
    </xf>
    <xf numFmtId="9" fontId="2" fillId="2" borderId="9" xfId="5" applyFont="1" applyFill="1" applyBorder="1" applyAlignment="1">
      <alignment horizontal="right" vertical="center"/>
    </xf>
    <xf numFmtId="0" fontId="13" fillId="2" borderId="0" xfId="2" applyFont="1" applyFill="1" applyAlignment="1">
      <alignment horizontal="left"/>
    </xf>
    <xf numFmtId="9" fontId="13" fillId="2" borderId="0" xfId="5" applyFont="1" applyFill="1"/>
    <xf numFmtId="166" fontId="13" fillId="2" borderId="0" xfId="2" applyNumberFormat="1" applyFont="1" applyFill="1"/>
    <xf numFmtId="0" fontId="8" fillId="0" borderId="0" xfId="2" applyAlignment="1">
      <alignment horizontal="center" vertical="center"/>
    </xf>
    <xf numFmtId="0" fontId="8" fillId="0" borderId="0" xfId="2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ill="1" applyAlignment="1">
      <alignment vertical="center"/>
    </xf>
    <xf numFmtId="0" fontId="19" fillId="2" borderId="0" xfId="2" applyFont="1" applyFill="1"/>
    <xf numFmtId="0" fontId="19" fillId="2" borderId="0" xfId="2" applyFont="1" applyFill="1" applyAlignment="1">
      <alignment horizontal="left" vertical="center"/>
    </xf>
    <xf numFmtId="0" fontId="20" fillId="0" borderId="0" xfId="2" applyFont="1" applyAlignment="1">
      <alignment vertical="center"/>
    </xf>
    <xf numFmtId="0" fontId="21" fillId="2" borderId="0" xfId="2" applyFont="1" applyFill="1" applyAlignment="1">
      <alignment horizontal="center" vertical="center"/>
    </xf>
    <xf numFmtId="166" fontId="3" fillId="3" borderId="23" xfId="2" applyNumberFormat="1" applyFont="1" applyFill="1" applyBorder="1" applyAlignment="1">
      <alignment horizontal="right" vertical="center"/>
    </xf>
    <xf numFmtId="166" fontId="2" fillId="2" borderId="37" xfId="2" applyNumberFormat="1" applyFont="1" applyFill="1" applyBorder="1" applyAlignment="1">
      <alignment horizontal="right" vertical="center"/>
    </xf>
    <xf numFmtId="0" fontId="6" fillId="2" borderId="0" xfId="2" applyFont="1" applyFill="1" applyAlignment="1">
      <alignment vertical="center"/>
    </xf>
    <xf numFmtId="166" fontId="15" fillId="0" borderId="52" xfId="2" applyNumberFormat="1" applyFont="1" applyBorder="1" applyAlignment="1">
      <alignment horizontal="right" vertical="center"/>
    </xf>
    <xf numFmtId="166" fontId="15" fillId="0" borderId="53" xfId="2" applyNumberFormat="1" applyFont="1" applyBorder="1" applyAlignment="1">
      <alignment horizontal="right" vertical="center"/>
    </xf>
    <xf numFmtId="166" fontId="15" fillId="0" borderId="54" xfId="2" applyNumberFormat="1" applyFont="1" applyBorder="1" applyAlignment="1">
      <alignment horizontal="right" vertical="center"/>
    </xf>
    <xf numFmtId="0" fontId="23" fillId="2" borderId="0" xfId="0" applyFont="1" applyFill="1"/>
    <xf numFmtId="0" fontId="22" fillId="2" borderId="0" xfId="0" applyFont="1" applyFill="1"/>
    <xf numFmtId="0" fontId="21" fillId="2" borderId="0" xfId="2" applyFont="1" applyFill="1" applyAlignment="1">
      <alignment horizontal="left" vertical="center"/>
    </xf>
    <xf numFmtId="0" fontId="8" fillId="0" borderId="0" xfId="2" applyAlignment="1">
      <alignment horizontal="left" vertical="center"/>
    </xf>
    <xf numFmtId="0" fontId="4" fillId="3" borderId="3" xfId="2" applyFont="1" applyFill="1" applyBorder="1" applyAlignment="1">
      <alignment vertical="center"/>
    </xf>
    <xf numFmtId="0" fontId="2" fillId="3" borderId="23" xfId="2" applyFont="1" applyFill="1" applyBorder="1" applyAlignment="1">
      <alignment horizontal="center" vertical="center"/>
    </xf>
    <xf numFmtId="0" fontId="2" fillId="3" borderId="38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vertical="center"/>
    </xf>
    <xf numFmtId="0" fontId="25" fillId="2" borderId="0" xfId="2" applyFont="1" applyFill="1"/>
    <xf numFmtId="0" fontId="26" fillId="2" borderId="0" xfId="0" applyFont="1" applyFill="1" applyAlignment="1">
      <alignment horizontal="center" vertical="center"/>
    </xf>
    <xf numFmtId="0" fontId="27" fillId="2" borderId="0" xfId="0" applyFont="1" applyFill="1"/>
    <xf numFmtId="0" fontId="20" fillId="2" borderId="0" xfId="2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0" fillId="2" borderId="0" xfId="2" applyFont="1" applyFill="1"/>
    <xf numFmtId="0" fontId="20" fillId="2" borderId="0" xfId="2" applyFont="1" applyFill="1" applyAlignment="1">
      <alignment vertical="center"/>
    </xf>
    <xf numFmtId="14" fontId="0" fillId="0" borderId="0" xfId="0" applyNumberFormat="1"/>
    <xf numFmtId="0" fontId="0" fillId="0" borderId="0" xfId="0" applyAlignment="1">
      <alignment vertical="center"/>
    </xf>
    <xf numFmtId="0" fontId="2" fillId="5" borderId="4" xfId="2" applyFont="1" applyFill="1" applyBorder="1" applyAlignment="1">
      <alignment horizontal="left" vertical="center" wrapText="1"/>
    </xf>
    <xf numFmtId="166" fontId="2" fillId="5" borderId="11" xfId="2" applyNumberFormat="1" applyFont="1" applyFill="1" applyBorder="1" applyAlignment="1">
      <alignment horizontal="right" vertical="center"/>
    </xf>
    <xf numFmtId="10" fontId="2" fillId="5" borderId="12" xfId="2" applyNumberFormat="1" applyFont="1" applyFill="1" applyBorder="1" applyAlignment="1">
      <alignment horizontal="right" vertical="center"/>
    </xf>
    <xf numFmtId="0" fontId="2" fillId="5" borderId="20" xfId="2" applyFont="1" applyFill="1" applyBorder="1" applyAlignment="1">
      <alignment horizontal="left" vertical="center" wrapText="1"/>
    </xf>
    <xf numFmtId="166" fontId="2" fillId="5" borderId="45" xfId="2" applyNumberFormat="1" applyFont="1" applyFill="1" applyBorder="1" applyAlignment="1">
      <alignment horizontal="right" vertical="center"/>
    </xf>
    <xf numFmtId="10" fontId="2" fillId="5" borderId="13" xfId="2" applyNumberFormat="1" applyFont="1" applyFill="1" applyBorder="1" applyAlignment="1">
      <alignment horizontal="right" vertical="center"/>
    </xf>
    <xf numFmtId="0" fontId="15" fillId="6" borderId="43" xfId="2" applyFont="1" applyFill="1" applyBorder="1" applyAlignment="1">
      <alignment vertical="center"/>
    </xf>
    <xf numFmtId="166" fontId="15" fillId="6" borderId="44" xfId="2" applyNumberFormat="1" applyFont="1" applyFill="1" applyBorder="1" applyAlignment="1">
      <alignment horizontal="right" vertical="center"/>
    </xf>
    <xf numFmtId="10" fontId="15" fillId="6" borderId="31" xfId="2" applyNumberFormat="1" applyFont="1" applyFill="1" applyBorder="1" applyAlignment="1">
      <alignment horizontal="right" vertical="center"/>
    </xf>
    <xf numFmtId="0" fontId="15" fillId="6" borderId="21" xfId="2" applyFont="1" applyFill="1" applyBorder="1" applyAlignment="1">
      <alignment vertical="center"/>
    </xf>
    <xf numFmtId="166" fontId="15" fillId="6" borderId="48" xfId="2" applyNumberFormat="1" applyFont="1" applyFill="1" applyBorder="1" applyAlignment="1">
      <alignment horizontal="right" vertical="center"/>
    </xf>
    <xf numFmtId="10" fontId="15" fillId="6" borderId="49" xfId="2" applyNumberFormat="1" applyFont="1" applyFill="1" applyBorder="1" applyAlignment="1">
      <alignment horizontal="right" vertical="center"/>
    </xf>
    <xf numFmtId="0" fontId="15" fillId="6" borderId="25" xfId="2" applyFont="1" applyFill="1" applyBorder="1" applyAlignment="1">
      <alignment vertical="center"/>
    </xf>
    <xf numFmtId="166" fontId="15" fillId="6" borderId="50" xfId="2" applyNumberFormat="1" applyFont="1" applyFill="1" applyBorder="1" applyAlignment="1">
      <alignment horizontal="right" vertical="center"/>
    </xf>
    <xf numFmtId="10" fontId="15" fillId="6" borderId="32" xfId="2" applyNumberFormat="1" applyFont="1" applyFill="1" applyBorder="1" applyAlignment="1">
      <alignment horizontal="right" vertical="center"/>
    </xf>
    <xf numFmtId="0" fontId="2" fillId="5" borderId="20" xfId="2" applyFont="1" applyFill="1" applyBorder="1" applyAlignment="1">
      <alignment vertical="center"/>
    </xf>
    <xf numFmtId="10" fontId="2" fillId="5" borderId="38" xfId="2" applyNumberFormat="1" applyFont="1" applyFill="1" applyBorder="1" applyAlignment="1">
      <alignment horizontal="right" vertical="center"/>
    </xf>
    <xf numFmtId="0" fontId="2" fillId="5" borderId="24" xfId="2" applyFont="1" applyFill="1" applyBorder="1" applyAlignment="1">
      <alignment vertical="center"/>
    </xf>
    <xf numFmtId="0" fontId="2" fillId="5" borderId="2" xfId="2" applyFont="1" applyFill="1" applyBorder="1" applyAlignment="1">
      <alignment horizontal="left" vertical="center"/>
    </xf>
    <xf numFmtId="166" fontId="2" fillId="5" borderId="46" xfId="2" applyNumberFormat="1" applyFont="1" applyFill="1" applyBorder="1" applyAlignment="1">
      <alignment horizontal="right" vertical="center"/>
    </xf>
    <xf numFmtId="0" fontId="3" fillId="5" borderId="26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166" fontId="2" fillId="5" borderId="15" xfId="2" applyNumberFormat="1" applyFont="1" applyFill="1" applyBorder="1" applyAlignment="1">
      <alignment horizontal="right" vertical="center"/>
    </xf>
    <xf numFmtId="166" fontId="2" fillId="5" borderId="55" xfId="2" applyNumberFormat="1" applyFont="1" applyFill="1" applyBorder="1" applyAlignment="1">
      <alignment horizontal="right" vertical="center"/>
    </xf>
    <xf numFmtId="10" fontId="2" fillId="5" borderId="30" xfId="2" applyNumberFormat="1" applyFont="1" applyFill="1" applyBorder="1" applyAlignment="1">
      <alignment horizontal="right" vertical="center"/>
    </xf>
    <xf numFmtId="0" fontId="2" fillId="5" borderId="4" xfId="2" applyFont="1" applyFill="1" applyBorder="1" applyAlignment="1">
      <alignment horizontal="left" vertical="center"/>
    </xf>
    <xf numFmtId="0" fontId="2" fillId="5" borderId="4" xfId="2" applyFont="1" applyFill="1" applyBorder="1" applyAlignment="1">
      <alignment vertical="center" wrapText="1"/>
    </xf>
    <xf numFmtId="0" fontId="13" fillId="0" borderId="0" xfId="2" applyFont="1"/>
    <xf numFmtId="10" fontId="2" fillId="6" borderId="4" xfId="5" applyNumberFormat="1" applyFont="1" applyFill="1" applyBorder="1" applyAlignment="1">
      <alignment vertical="center"/>
    </xf>
    <xf numFmtId="0" fontId="2" fillId="5" borderId="39" xfId="2" applyFont="1" applyFill="1" applyBorder="1" applyAlignment="1">
      <alignment horizontal="left" vertical="center" wrapText="1"/>
    </xf>
    <xf numFmtId="166" fontId="15" fillId="0" borderId="56" xfId="2" applyNumberFormat="1" applyFont="1" applyBorder="1" applyAlignment="1">
      <alignment horizontal="right" vertical="center"/>
    </xf>
    <xf numFmtId="166" fontId="15" fillId="0" borderId="57" xfId="2" applyNumberFormat="1" applyFont="1" applyBorder="1" applyAlignment="1">
      <alignment horizontal="right" vertical="center"/>
    </xf>
    <xf numFmtId="166" fontId="15" fillId="0" borderId="58" xfId="2" applyNumberFormat="1" applyFont="1" applyBorder="1" applyAlignment="1">
      <alignment horizontal="right" vertical="center"/>
    </xf>
    <xf numFmtId="0" fontId="2" fillId="5" borderId="42" xfId="2" applyFont="1" applyFill="1" applyBorder="1" applyAlignment="1">
      <alignment vertical="center"/>
    </xf>
    <xf numFmtId="0" fontId="2" fillId="5" borderId="3" xfId="2" applyFont="1" applyFill="1" applyBorder="1" applyAlignment="1">
      <alignment vertical="center"/>
    </xf>
    <xf numFmtId="166" fontId="15" fillId="0" borderId="59" xfId="2" applyNumberFormat="1" applyFont="1" applyBorder="1" applyAlignment="1">
      <alignment horizontal="right" vertical="center"/>
    </xf>
    <xf numFmtId="166" fontId="15" fillId="0" borderId="60" xfId="2" applyNumberFormat="1" applyFont="1" applyBorder="1" applyAlignment="1">
      <alignment horizontal="right" vertical="center"/>
    </xf>
    <xf numFmtId="166" fontId="15" fillId="0" borderId="61" xfId="2" applyNumberFormat="1" applyFont="1" applyBorder="1" applyAlignment="1">
      <alignment horizontal="right" vertical="center"/>
    </xf>
    <xf numFmtId="0" fontId="15" fillId="0" borderId="62" xfId="2" applyFont="1" applyBorder="1" applyAlignment="1">
      <alignment vertical="center"/>
    </xf>
    <xf numFmtId="0" fontId="15" fillId="0" borderId="63" xfId="2" applyFont="1" applyBorder="1" applyAlignment="1">
      <alignment vertical="center"/>
    </xf>
    <xf numFmtId="0" fontId="15" fillId="0" borderId="64" xfId="2" applyFont="1" applyBorder="1" applyAlignment="1">
      <alignment vertical="center"/>
    </xf>
    <xf numFmtId="0" fontId="29" fillId="0" borderId="62" xfId="2" applyFont="1" applyBorder="1" applyAlignment="1">
      <alignment vertical="center"/>
    </xf>
    <xf numFmtId="0" fontId="29" fillId="0" borderId="63" xfId="2" applyFont="1" applyBorder="1" applyAlignment="1">
      <alignment vertical="center"/>
    </xf>
    <xf numFmtId="0" fontId="29" fillId="0" borderId="64" xfId="2" applyFont="1" applyBorder="1" applyAlignment="1">
      <alignment vertical="center"/>
    </xf>
    <xf numFmtId="0" fontId="15" fillId="0" borderId="52" xfId="2" applyFont="1" applyBorder="1" applyAlignment="1">
      <alignment vertical="center"/>
    </xf>
    <xf numFmtId="0" fontId="15" fillId="0" borderId="53" xfId="2" applyFont="1" applyBorder="1" applyAlignment="1">
      <alignment vertical="center"/>
    </xf>
    <xf numFmtId="0" fontId="15" fillId="0" borderId="54" xfId="2" applyFont="1" applyBorder="1" applyAlignment="1">
      <alignment vertical="center"/>
    </xf>
    <xf numFmtId="0" fontId="3" fillId="0" borderId="0" xfId="2" applyFont="1" applyAlignment="1">
      <alignment vertical="center"/>
    </xf>
    <xf numFmtId="166" fontId="3" fillId="0" borderId="0" xfId="2" applyNumberFormat="1" applyFont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0" fontId="21" fillId="0" borderId="0" xfId="2" applyFont="1" applyAlignment="1">
      <alignment vertical="center" wrapText="1"/>
    </xf>
    <xf numFmtId="0" fontId="21" fillId="0" borderId="4" xfId="2" applyFont="1" applyBorder="1" applyAlignment="1">
      <alignment vertical="center" wrapText="1"/>
    </xf>
    <xf numFmtId="0" fontId="2" fillId="5" borderId="22" xfId="2" applyFont="1" applyFill="1" applyBorder="1" applyAlignment="1">
      <alignment vertical="center" wrapText="1"/>
    </xf>
    <xf numFmtId="10" fontId="2" fillId="5" borderId="65" xfId="2" applyNumberFormat="1" applyFont="1" applyFill="1" applyBorder="1" applyAlignment="1">
      <alignment horizontal="right" vertical="center"/>
    </xf>
    <xf numFmtId="0" fontId="21" fillId="4" borderId="1" xfId="2" applyFont="1" applyFill="1" applyBorder="1" applyAlignment="1">
      <alignment horizontal="center" vertical="center"/>
    </xf>
    <xf numFmtId="166" fontId="21" fillId="2" borderId="0" xfId="2" applyNumberFormat="1" applyFont="1" applyFill="1" applyAlignment="1">
      <alignment horizontal="center" vertical="center"/>
    </xf>
    <xf numFmtId="0" fontId="9" fillId="5" borderId="22" xfId="2" applyFont="1" applyFill="1" applyBorder="1" applyAlignment="1">
      <alignment horizontal="left" vertical="center"/>
    </xf>
    <xf numFmtId="44" fontId="13" fillId="2" borderId="0" xfId="3" applyFont="1" applyFill="1"/>
    <xf numFmtId="0" fontId="21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166" fontId="13" fillId="0" borderId="0" xfId="2" applyNumberFormat="1" applyFont="1" applyAlignment="1">
      <alignment vertical="center" wrapText="1"/>
    </xf>
    <xf numFmtId="0" fontId="28" fillId="6" borderId="1" xfId="2" applyFont="1" applyFill="1" applyBorder="1" applyAlignment="1">
      <alignment horizontal="left" vertical="center"/>
    </xf>
    <xf numFmtId="0" fontId="13" fillId="6" borderId="1" xfId="2" applyFont="1" applyFill="1" applyBorder="1" applyAlignment="1">
      <alignment horizontal="center" vertical="center" wrapText="1"/>
    </xf>
    <xf numFmtId="166" fontId="13" fillId="6" borderId="1" xfId="2" applyNumberFormat="1" applyFont="1" applyFill="1" applyBorder="1" applyAlignment="1">
      <alignment horizontal="center" vertical="center" wrapText="1"/>
    </xf>
    <xf numFmtId="166" fontId="2" fillId="5" borderId="47" xfId="2" applyNumberFormat="1" applyFont="1" applyFill="1" applyBorder="1" applyAlignment="1">
      <alignment horizontal="right" vertical="center"/>
    </xf>
    <xf numFmtId="0" fontId="3" fillId="5" borderId="3" xfId="2" applyFont="1" applyFill="1" applyBorder="1" applyAlignment="1">
      <alignment vertical="center"/>
    </xf>
    <xf numFmtId="0" fontId="8" fillId="0" borderId="37" xfId="2" applyBorder="1" applyAlignment="1">
      <alignment vertical="center" wrapText="1"/>
    </xf>
    <xf numFmtId="0" fontId="4" fillId="4" borderId="3" xfId="2" applyFont="1" applyFill="1" applyBorder="1" applyAlignment="1">
      <alignment vertical="center"/>
    </xf>
    <xf numFmtId="0" fontId="2" fillId="4" borderId="23" xfId="2" applyFont="1" applyFill="1" applyBorder="1" applyAlignment="1">
      <alignment horizontal="center" vertical="center"/>
    </xf>
    <xf numFmtId="0" fontId="2" fillId="4" borderId="38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vertical="center"/>
    </xf>
    <xf numFmtId="0" fontId="3" fillId="4" borderId="4" xfId="2" applyFont="1" applyFill="1" applyBorder="1" applyAlignment="1">
      <alignment vertical="center"/>
    </xf>
    <xf numFmtId="166" fontId="3" fillId="4" borderId="11" xfId="2" applyNumberFormat="1" applyFont="1" applyFill="1" applyBorder="1" applyAlignment="1">
      <alignment horizontal="right" vertical="center"/>
    </xf>
    <xf numFmtId="10" fontId="3" fillId="4" borderId="12" xfId="2" applyNumberFormat="1" applyFont="1" applyFill="1" applyBorder="1" applyAlignment="1">
      <alignment horizontal="right" vertical="center"/>
    </xf>
    <xf numFmtId="0" fontId="3" fillId="4" borderId="3" xfId="2" applyFont="1" applyFill="1" applyBorder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166" fontId="9" fillId="5" borderId="24" xfId="2" applyNumberFormat="1" applyFont="1" applyFill="1" applyBorder="1" applyAlignment="1">
      <alignment vertical="center"/>
    </xf>
    <xf numFmtId="166" fontId="3" fillId="4" borderId="24" xfId="2" applyNumberFormat="1" applyFont="1" applyFill="1" applyBorder="1" applyAlignment="1">
      <alignment horizontal="right" vertical="center"/>
    </xf>
    <xf numFmtId="0" fontId="8" fillId="0" borderId="41" xfId="2" applyBorder="1" applyAlignment="1">
      <alignment horizontal="center" vertical="center"/>
    </xf>
    <xf numFmtId="0" fontId="8" fillId="0" borderId="37" xfId="2" applyBorder="1" applyAlignment="1">
      <alignment horizontal="center" vertical="center"/>
    </xf>
    <xf numFmtId="0" fontId="21" fillId="4" borderId="67" xfId="2" applyFont="1" applyFill="1" applyBorder="1" applyAlignment="1">
      <alignment horizontal="center" vertical="center"/>
    </xf>
    <xf numFmtId="14" fontId="21" fillId="4" borderId="7" xfId="2" applyNumberFormat="1" applyFont="1" applyFill="1" applyBorder="1" applyAlignment="1">
      <alignment horizontal="center" vertical="center"/>
    </xf>
    <xf numFmtId="0" fontId="21" fillId="4" borderId="36" xfId="2" applyFont="1" applyFill="1" applyBorder="1" applyAlignment="1">
      <alignment horizontal="center" vertical="center"/>
    </xf>
    <xf numFmtId="0" fontId="21" fillId="4" borderId="69" xfId="2" applyFont="1" applyFill="1" applyBorder="1" applyAlignment="1">
      <alignment horizontal="center" vertical="center"/>
    </xf>
    <xf numFmtId="0" fontId="28" fillId="0" borderId="69" xfId="2" applyFont="1" applyBorder="1" applyAlignment="1">
      <alignment horizontal="right" vertical="center"/>
    </xf>
    <xf numFmtId="14" fontId="21" fillId="4" borderId="70" xfId="2" applyNumberFormat="1" applyFont="1" applyFill="1" applyBorder="1" applyAlignment="1">
      <alignment horizontal="center" vertical="center"/>
    </xf>
    <xf numFmtId="14" fontId="21" fillId="4" borderId="67" xfId="2" applyNumberFormat="1" applyFont="1" applyFill="1" applyBorder="1" applyAlignment="1">
      <alignment horizontal="center" vertical="center"/>
    </xf>
    <xf numFmtId="0" fontId="6" fillId="5" borderId="22" xfId="2" applyFont="1" applyFill="1" applyBorder="1" applyAlignment="1">
      <alignment horizontal="center" vertical="center"/>
    </xf>
    <xf numFmtId="166" fontId="8" fillId="5" borderId="35" xfId="2" applyNumberFormat="1" applyFill="1" applyBorder="1" applyAlignment="1">
      <alignment vertical="center"/>
    </xf>
    <xf numFmtId="14" fontId="9" fillId="0" borderId="37" xfId="2" applyNumberFormat="1" applyFont="1" applyBorder="1" applyAlignment="1">
      <alignment vertical="center" wrapText="1"/>
    </xf>
    <xf numFmtId="10" fontId="20" fillId="0" borderId="0" xfId="2" applyNumberFormat="1" applyFont="1" applyAlignment="1">
      <alignment horizontal="left" vertical="center"/>
    </xf>
    <xf numFmtId="0" fontId="3" fillId="4" borderId="3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 wrapText="1"/>
    </xf>
    <xf numFmtId="10" fontId="8" fillId="5" borderId="71" xfId="5" applyNumberFormat="1" applyFont="1" applyFill="1" applyBorder="1" applyAlignment="1">
      <alignment horizontal="center" vertical="center"/>
    </xf>
    <xf numFmtId="10" fontId="8" fillId="5" borderId="72" xfId="5" applyNumberFormat="1" applyFont="1" applyFill="1" applyBorder="1" applyAlignment="1">
      <alignment horizontal="center" vertical="center"/>
    </xf>
    <xf numFmtId="167" fontId="8" fillId="2" borderId="73" xfId="3" applyNumberFormat="1" applyFont="1" applyFill="1" applyBorder="1" applyAlignment="1">
      <alignment horizontal="center" vertical="center"/>
    </xf>
    <xf numFmtId="167" fontId="8" fillId="2" borderId="74" xfId="3" applyNumberFormat="1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 wrapText="1"/>
    </xf>
    <xf numFmtId="0" fontId="3" fillId="5" borderId="22" xfId="2" applyFont="1" applyFill="1" applyBorder="1" applyAlignment="1">
      <alignment horizontal="center" vertical="center" wrapText="1"/>
    </xf>
    <xf numFmtId="44" fontId="8" fillId="5" borderId="75" xfId="3" applyFont="1" applyFill="1" applyBorder="1" applyAlignment="1">
      <alignment horizontal="center" vertical="center"/>
    </xf>
    <xf numFmtId="44" fontId="8" fillId="5" borderId="76" xfId="3" applyFont="1" applyFill="1" applyBorder="1" applyAlignment="1">
      <alignment horizontal="center" vertical="center"/>
    </xf>
    <xf numFmtId="166" fontId="8" fillId="4" borderId="22" xfId="2" applyNumberFormat="1" applyFill="1" applyBorder="1" applyAlignment="1">
      <alignment horizontal="center" vertical="center"/>
    </xf>
    <xf numFmtId="44" fontId="8" fillId="5" borderId="77" xfId="3" applyFont="1" applyFill="1" applyBorder="1" applyAlignment="1">
      <alignment horizontal="center" vertical="center"/>
    </xf>
    <xf numFmtId="44" fontId="8" fillId="5" borderId="78" xfId="3" applyFont="1" applyFill="1" applyBorder="1" applyAlignment="1">
      <alignment horizontal="center" vertical="center"/>
    </xf>
    <xf numFmtId="166" fontId="8" fillId="4" borderId="2" xfId="2" applyNumberForma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21" fillId="2" borderId="40" xfId="2" applyFont="1" applyFill="1" applyBorder="1" applyAlignment="1">
      <alignment horizontal="center" vertical="center" wrapText="1"/>
    </xf>
    <xf numFmtId="0" fontId="21" fillId="2" borderId="41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30" xfId="2" applyFont="1" applyFill="1" applyBorder="1" applyAlignment="1">
      <alignment horizontal="center" vertical="center" wrapText="1"/>
    </xf>
    <xf numFmtId="0" fontId="21" fillId="0" borderId="40" xfId="2" applyFont="1" applyBorder="1" applyAlignment="1">
      <alignment horizontal="center" vertical="center" wrapText="1"/>
    </xf>
    <xf numFmtId="0" fontId="21" fillId="0" borderId="41" xfId="2" applyFont="1" applyBorder="1" applyAlignment="1">
      <alignment horizontal="center" vertical="center" wrapText="1"/>
    </xf>
    <xf numFmtId="0" fontId="16" fillId="4" borderId="22" xfId="2" applyFont="1" applyFill="1" applyBorder="1" applyAlignment="1">
      <alignment horizontal="center" vertical="center"/>
    </xf>
    <xf numFmtId="0" fontId="16" fillId="4" borderId="24" xfId="2" applyFont="1" applyFill="1" applyBorder="1" applyAlignment="1">
      <alignment horizontal="center" vertical="center"/>
    </xf>
    <xf numFmtId="0" fontId="8" fillId="2" borderId="40" xfId="2" applyFill="1" applyBorder="1" applyAlignment="1">
      <alignment horizontal="center" vertical="center"/>
    </xf>
    <xf numFmtId="0" fontId="8" fillId="2" borderId="41" xfId="2" applyFill="1" applyBorder="1" applyAlignment="1">
      <alignment horizontal="center" vertical="center"/>
    </xf>
    <xf numFmtId="0" fontId="19" fillId="2" borderId="42" xfId="2" applyFont="1" applyFill="1" applyBorder="1" applyAlignment="1">
      <alignment horizontal="left" vertical="center"/>
    </xf>
    <xf numFmtId="0" fontId="9" fillId="4" borderId="39" xfId="2" applyFont="1" applyFill="1" applyBorder="1" applyAlignment="1">
      <alignment horizontal="left" vertical="center"/>
    </xf>
    <xf numFmtId="0" fontId="9" fillId="4" borderId="24" xfId="2" applyFont="1" applyFill="1" applyBorder="1" applyAlignment="1">
      <alignment horizontal="left" vertical="center"/>
    </xf>
    <xf numFmtId="0" fontId="16" fillId="4" borderId="11" xfId="2" applyFont="1" applyFill="1" applyBorder="1" applyAlignment="1">
      <alignment horizontal="center" vertical="center"/>
    </xf>
    <xf numFmtId="0" fontId="16" fillId="4" borderId="12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21" fillId="4" borderId="1" xfId="2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horizontal="center" vertical="center"/>
    </xf>
    <xf numFmtId="0" fontId="9" fillId="4" borderId="34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center" vertical="center"/>
    </xf>
    <xf numFmtId="0" fontId="16" fillId="3" borderId="30" xfId="2" applyFont="1" applyFill="1" applyBorder="1" applyAlignment="1">
      <alignment horizontal="center" vertical="center"/>
    </xf>
    <xf numFmtId="0" fontId="1" fillId="6" borderId="4" xfId="2" applyFont="1" applyFill="1" applyBorder="1" applyAlignment="1">
      <alignment horizontal="left" vertical="center" wrapText="1"/>
    </xf>
    <xf numFmtId="0" fontId="1" fillId="6" borderId="30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center" vertical="center"/>
    </xf>
    <xf numFmtId="0" fontId="9" fillId="3" borderId="35" xfId="2" applyFont="1" applyFill="1" applyBorder="1" applyAlignment="1">
      <alignment horizontal="center" vertical="center"/>
    </xf>
    <xf numFmtId="0" fontId="9" fillId="3" borderId="24" xfId="2" applyFont="1" applyFill="1" applyBorder="1" applyAlignment="1">
      <alignment horizontal="center" vertical="center"/>
    </xf>
    <xf numFmtId="10" fontId="6" fillId="2" borderId="18" xfId="2" applyNumberFormat="1" applyFont="1" applyFill="1" applyBorder="1" applyAlignment="1">
      <alignment horizontal="center" vertical="center"/>
    </xf>
    <xf numFmtId="10" fontId="6" fillId="2" borderId="30" xfId="2" applyNumberFormat="1" applyFont="1" applyFill="1" applyBorder="1" applyAlignment="1">
      <alignment horizontal="center" vertical="center"/>
    </xf>
    <xf numFmtId="10" fontId="15" fillId="2" borderId="19" xfId="2" applyNumberFormat="1" applyFont="1" applyFill="1" applyBorder="1" applyAlignment="1">
      <alignment horizontal="center" vertical="center"/>
    </xf>
    <xf numFmtId="10" fontId="15" fillId="2" borderId="31" xfId="2" applyNumberFormat="1" applyFont="1" applyFill="1" applyBorder="1" applyAlignment="1">
      <alignment horizontal="center" vertical="center"/>
    </xf>
    <xf numFmtId="10" fontId="15" fillId="0" borderId="17" xfId="2" applyNumberFormat="1" applyFont="1" applyBorder="1" applyAlignment="1">
      <alignment horizontal="center" vertical="center"/>
    </xf>
    <xf numFmtId="10" fontId="15" fillId="0" borderId="32" xfId="2" applyNumberFormat="1" applyFont="1" applyBorder="1" applyAlignment="1">
      <alignment horizontal="center" vertical="center"/>
    </xf>
    <xf numFmtId="10" fontId="2" fillId="2" borderId="18" xfId="2" applyNumberFormat="1" applyFont="1" applyFill="1" applyBorder="1" applyAlignment="1">
      <alignment horizontal="center" vertical="center"/>
    </xf>
    <xf numFmtId="10" fontId="2" fillId="2" borderId="30" xfId="2" applyNumberFormat="1" applyFont="1" applyFill="1" applyBorder="1" applyAlignment="1">
      <alignment horizontal="center" vertical="center"/>
    </xf>
    <xf numFmtId="0" fontId="17" fillId="3" borderId="26" xfId="2" applyFont="1" applyFill="1" applyBorder="1" applyAlignment="1">
      <alignment horizontal="center" vertical="center" wrapText="1"/>
    </xf>
    <xf numFmtId="0" fontId="17" fillId="3" borderId="24" xfId="2" applyFont="1" applyFill="1" applyBorder="1" applyAlignment="1">
      <alignment horizontal="center" vertical="center" wrapText="1"/>
    </xf>
    <xf numFmtId="0" fontId="17" fillId="3" borderId="27" xfId="2" applyFont="1" applyFill="1" applyBorder="1" applyAlignment="1">
      <alignment horizontal="center" vertical="center" wrapText="1"/>
    </xf>
    <xf numFmtId="0" fontId="17" fillId="3" borderId="33" xfId="2" applyFont="1" applyFill="1" applyBorder="1" applyAlignment="1">
      <alignment horizontal="center" vertical="center" wrapText="1"/>
    </xf>
    <xf numFmtId="0" fontId="17" fillId="3" borderId="34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10" fontId="2" fillId="2" borderId="14" xfId="2" applyNumberFormat="1" applyFont="1" applyFill="1" applyBorder="1" applyAlignment="1">
      <alignment horizontal="center" vertical="center"/>
    </xf>
    <xf numFmtId="10" fontId="2" fillId="2" borderId="16" xfId="2" applyNumberFormat="1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6" fillId="3" borderId="11" xfId="2" applyFont="1" applyFill="1" applyBorder="1" applyAlignment="1">
      <alignment horizontal="center" vertical="center"/>
    </xf>
    <xf numFmtId="0" fontId="16" fillId="3" borderId="12" xfId="2" applyFont="1" applyFill="1" applyBorder="1" applyAlignment="1">
      <alignment horizontal="center" vertical="center"/>
    </xf>
    <xf numFmtId="0" fontId="17" fillId="3" borderId="45" xfId="2" applyFont="1" applyFill="1" applyBorder="1" applyAlignment="1">
      <alignment horizontal="center" vertical="center" wrapText="1"/>
    </xf>
    <xf numFmtId="0" fontId="17" fillId="3" borderId="23" xfId="2" applyFont="1" applyFill="1" applyBorder="1" applyAlignment="1">
      <alignment horizontal="center" vertical="center" wrapText="1"/>
    </xf>
    <xf numFmtId="0" fontId="17" fillId="3" borderId="28" xfId="2" applyFont="1" applyFill="1" applyBorder="1" applyAlignment="1">
      <alignment horizontal="center" vertical="center" wrapText="1"/>
    </xf>
    <xf numFmtId="0" fontId="17" fillId="3" borderId="29" xfId="2" applyFont="1" applyFill="1" applyBorder="1" applyAlignment="1">
      <alignment horizontal="center" vertical="center" wrapText="1"/>
    </xf>
    <xf numFmtId="164" fontId="2" fillId="2" borderId="14" xfId="4" applyFont="1" applyFill="1" applyBorder="1" applyAlignment="1">
      <alignment horizontal="center" vertical="center"/>
    </xf>
    <xf numFmtId="164" fontId="2" fillId="2" borderId="16" xfId="4" applyFont="1" applyFill="1" applyBorder="1" applyAlignment="1">
      <alignment horizontal="center" vertical="center"/>
    </xf>
    <xf numFmtId="10" fontId="15" fillId="2" borderId="17" xfId="2" applyNumberFormat="1" applyFont="1" applyFill="1" applyBorder="1" applyAlignment="1">
      <alignment horizontal="center" vertical="center"/>
    </xf>
    <xf numFmtId="10" fontId="15" fillId="2" borderId="32" xfId="2" applyNumberFormat="1" applyFont="1" applyFill="1" applyBorder="1" applyAlignment="1">
      <alignment horizontal="center" vertical="center"/>
    </xf>
    <xf numFmtId="0" fontId="21" fillId="4" borderId="68" xfId="2" applyFont="1" applyFill="1" applyBorder="1" applyAlignment="1">
      <alignment horizontal="center" vertical="center"/>
    </xf>
    <xf numFmtId="0" fontId="21" fillId="4" borderId="51" xfId="2" applyFont="1" applyFill="1" applyBorder="1" applyAlignment="1">
      <alignment horizontal="center" vertical="center"/>
    </xf>
    <xf numFmtId="0" fontId="21" fillId="4" borderId="66" xfId="2" applyFont="1" applyFill="1" applyBorder="1" applyAlignment="1">
      <alignment horizontal="center" vertical="center"/>
    </xf>
    <xf numFmtId="14" fontId="21" fillId="2" borderId="7" xfId="2" applyNumberFormat="1" applyFont="1" applyFill="1" applyBorder="1" applyAlignment="1">
      <alignment horizontal="center" vertical="center"/>
    </xf>
    <xf numFmtId="14" fontId="21" fillId="2" borderId="70" xfId="2" applyNumberFormat="1" applyFont="1" applyFill="1" applyBorder="1" applyAlignment="1">
      <alignment horizontal="center" vertical="center"/>
    </xf>
    <xf numFmtId="14" fontId="21" fillId="2" borderId="67" xfId="2" applyNumberFormat="1" applyFont="1" applyFill="1" applyBorder="1" applyAlignment="1">
      <alignment horizontal="center" vertical="center"/>
    </xf>
    <xf numFmtId="14" fontId="21" fillId="2" borderId="7" xfId="2" applyNumberFormat="1" applyFont="1" applyFill="1" applyBorder="1" applyAlignment="1">
      <alignment horizontal="center" vertical="center" wrapText="1"/>
    </xf>
    <xf numFmtId="14" fontId="21" fillId="2" borderId="67" xfId="2" applyNumberFormat="1" applyFont="1" applyFill="1" applyBorder="1" applyAlignment="1">
      <alignment horizontal="center" vertical="center" wrapText="1"/>
    </xf>
    <xf numFmtId="166" fontId="21" fillId="2" borderId="7" xfId="2" applyNumberFormat="1" applyFont="1" applyFill="1" applyBorder="1" applyAlignment="1">
      <alignment horizontal="center" vertical="center"/>
    </xf>
    <xf numFmtId="166" fontId="21" fillId="2" borderId="70" xfId="2" applyNumberFormat="1" applyFont="1" applyFill="1" applyBorder="1" applyAlignment="1">
      <alignment horizontal="center" vertical="center"/>
    </xf>
    <xf numFmtId="166" fontId="21" fillId="2" borderId="67" xfId="2" applyNumberFormat="1" applyFont="1" applyFill="1" applyBorder="1" applyAlignment="1">
      <alignment horizontal="center" vertical="center"/>
    </xf>
  </cellXfs>
  <cellStyles count="6">
    <cellStyle name="Euro" xfId="1" xr:uid="{00000000-0005-0000-0000-000000000000}"/>
    <cellStyle name="Milliers" xfId="4" builtinId="3"/>
    <cellStyle name="Monétaire" xfId="3" builtinId="4"/>
    <cellStyle name="Normal" xfId="0" builtinId="0"/>
    <cellStyle name="Normal 2" xfId="2" xr:uid="{00000000-0005-0000-0000-000004000000}"/>
    <cellStyle name="Pourcentage" xfId="5" builtinId="5"/>
  </cellStyles>
  <dxfs count="28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0" tint="-0.24994659260841701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9049</xdr:colOff>
      <xdr:row>7</xdr:row>
      <xdr:rowOff>74295</xdr:rowOff>
    </xdr:from>
    <xdr:to>
      <xdr:col>2</xdr:col>
      <xdr:colOff>609600</xdr:colOff>
      <xdr:row>10</xdr:row>
      <xdr:rowOff>113094</xdr:rowOff>
    </xdr:to>
    <xdr:pic>
      <xdr:nvPicPr>
        <xdr:cNvPr id="3" name="Graphique 2" descr="Avertissement avec un remplissage u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90199" y="1407795"/>
          <a:ext cx="600551" cy="610299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0</xdr:row>
      <xdr:rowOff>8467</xdr:rowOff>
    </xdr:from>
    <xdr:to>
      <xdr:col>9</xdr:col>
      <xdr:colOff>178685</xdr:colOff>
      <xdr:row>4</xdr:row>
      <xdr:rowOff>131439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00" y="8467"/>
          <a:ext cx="7292590" cy="89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16</xdr:row>
          <xdr:rowOff>9525</xdr:rowOff>
        </xdr:from>
        <xdr:to>
          <xdr:col>2</xdr:col>
          <xdr:colOff>1552575</xdr:colOff>
          <xdr:row>17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16</xdr:row>
          <xdr:rowOff>0</xdr:rowOff>
        </xdr:from>
        <xdr:to>
          <xdr:col>4</xdr:col>
          <xdr:colOff>76200</xdr:colOff>
          <xdr:row>17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4</xdr:col>
      <xdr:colOff>2156</xdr:colOff>
      <xdr:row>6</xdr:row>
      <xdr:rowOff>59155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166688"/>
          <a:ext cx="7188768" cy="8849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2274093</xdr:colOff>
      <xdr:row>0</xdr:row>
      <xdr:rowOff>261937</xdr:rowOff>
    </xdr:from>
    <xdr:to>
      <xdr:col>5</xdr:col>
      <xdr:colOff>1501866</xdr:colOff>
      <xdr:row>0</xdr:row>
      <xdr:rowOff>1158339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" y="261937"/>
          <a:ext cx="7188768" cy="8868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1419225</xdr:colOff>
          <xdr:row>15</xdr:row>
          <xdr:rowOff>209550</xdr:rowOff>
        </xdr:from>
        <xdr:to>
          <xdr:col>3</xdr:col>
          <xdr:colOff>971550</xdr:colOff>
          <xdr:row>17</xdr:row>
          <xdr:rowOff>47625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16</xdr:row>
          <xdr:rowOff>0</xdr:rowOff>
        </xdr:from>
        <xdr:to>
          <xdr:col>5</xdr:col>
          <xdr:colOff>1247775</xdr:colOff>
          <xdr:row>17</xdr:row>
          <xdr:rowOff>57150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1821656</xdr:colOff>
      <xdr:row>1</xdr:row>
      <xdr:rowOff>142875</xdr:rowOff>
    </xdr:from>
    <xdr:to>
      <xdr:col>6</xdr:col>
      <xdr:colOff>1203</xdr:colOff>
      <xdr:row>7</xdr:row>
      <xdr:rowOff>19626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8344" y="309563"/>
          <a:ext cx="7184958" cy="8887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1419225</xdr:colOff>
          <xdr:row>15</xdr:row>
          <xdr:rowOff>209550</xdr:rowOff>
        </xdr:from>
        <xdr:to>
          <xdr:col>3</xdr:col>
          <xdr:colOff>971550</xdr:colOff>
          <xdr:row>17</xdr:row>
          <xdr:rowOff>47625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16</xdr:row>
          <xdr:rowOff>0</xdr:rowOff>
        </xdr:from>
        <xdr:to>
          <xdr:col>5</xdr:col>
          <xdr:colOff>1247775</xdr:colOff>
          <xdr:row>17</xdr:row>
          <xdr:rowOff>57150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1321593</xdr:colOff>
      <xdr:row>1</xdr:row>
      <xdr:rowOff>59531</xdr:rowOff>
    </xdr:from>
    <xdr:to>
      <xdr:col>5</xdr:col>
      <xdr:colOff>2074795</xdr:colOff>
      <xdr:row>6</xdr:row>
      <xdr:rowOff>93445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8281" y="226219"/>
          <a:ext cx="7190673" cy="8887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ESI\Programmation%202021-2027\9_Mod&#232;les%20et%20trames\Demande%20d'aide\Chef%20de%20file-partenaire\Plan%20de%20financement\AG_PF_BSCU_DS_op_collabora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 partenaire 1 "/>
      <sheetName val="PF partenaire 2 "/>
      <sheetName val="PF partenaire 3"/>
      <sheetName val="Plan de financement global"/>
      <sheetName val="Actualisatio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1" tint="0.34998626667073579"/>
    <pageSetUpPr fitToPage="1"/>
  </sheetPr>
  <dimension ref="A6:N40"/>
  <sheetViews>
    <sheetView zoomScale="80" zoomScaleNormal="80" zoomScaleSheetLayoutView="80" workbookViewId="0">
      <selection activeCell="B40" sqref="B40"/>
    </sheetView>
  </sheetViews>
  <sheetFormatPr baseColWidth="10" defaultColWidth="11.5703125" defaultRowHeight="15" customHeight="1" x14ac:dyDescent="0.25"/>
  <cols>
    <col min="1" max="16384" width="11.5703125" style="47"/>
  </cols>
  <sheetData>
    <row r="6" spans="1:14" ht="15" customHeight="1" x14ac:dyDescent="0.2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  <c r="K6" s="59"/>
      <c r="L6" s="59"/>
      <c r="M6" s="59"/>
      <c r="N6" s="59"/>
    </row>
    <row r="7" spans="1:14" ht="15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9" spans="1:14" ht="15" customHeight="1" x14ac:dyDescent="0.25">
      <c r="A9" s="172" t="s">
        <v>1</v>
      </c>
      <c r="B9" s="172"/>
      <c r="C9" s="172"/>
      <c r="D9" s="172"/>
      <c r="E9" s="172"/>
      <c r="F9" s="172"/>
      <c r="G9" s="172"/>
      <c r="H9" s="172"/>
      <c r="I9" s="172"/>
      <c r="J9" s="172"/>
      <c r="K9" s="60"/>
      <c r="L9" s="60"/>
      <c r="M9" s="60"/>
      <c r="N9" s="60"/>
    </row>
    <row r="10" spans="1:14" ht="15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1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5" customHeight="1" x14ac:dyDescent="0.25">
      <c r="A12" s="172" t="s">
        <v>2</v>
      </c>
      <c r="B12" s="172"/>
      <c r="C12" s="172"/>
      <c r="D12" s="172"/>
      <c r="E12" s="172"/>
      <c r="F12" s="172"/>
      <c r="G12" s="172"/>
      <c r="H12" s="172"/>
      <c r="I12" s="172"/>
      <c r="J12" s="172"/>
      <c r="K12" s="60"/>
      <c r="L12" s="60"/>
      <c r="M12" s="60"/>
      <c r="N12" s="60"/>
    </row>
    <row r="13" spans="1:14" ht="15" customHeight="1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5" customHeight="1" x14ac:dyDescent="0.25">
      <c r="A15" s="48" t="s">
        <v>3</v>
      </c>
    </row>
    <row r="16" spans="1:14" ht="15" customHeight="1" x14ac:dyDescent="0.25">
      <c r="A16" s="48"/>
    </row>
    <row r="17" spans="1:2" ht="15" customHeight="1" x14ac:dyDescent="0.25">
      <c r="A17" s="48"/>
      <c r="B17" s="57" t="s">
        <v>4</v>
      </c>
    </row>
    <row r="18" spans="1:2" ht="15" customHeight="1" x14ac:dyDescent="0.25">
      <c r="A18" s="48"/>
      <c r="B18" s="57" t="s">
        <v>5</v>
      </c>
    </row>
    <row r="19" spans="1:2" ht="15" customHeight="1" x14ac:dyDescent="0.25">
      <c r="A19" s="48"/>
      <c r="B19" s="57" t="s">
        <v>6</v>
      </c>
    </row>
    <row r="20" spans="1:2" ht="15" customHeight="1" x14ac:dyDescent="0.25">
      <c r="A20" s="48"/>
      <c r="B20" s="57" t="s">
        <v>7</v>
      </c>
    </row>
    <row r="21" spans="1:2" ht="15" customHeight="1" x14ac:dyDescent="0.25">
      <c r="A21" s="48"/>
      <c r="B21" s="57" t="s">
        <v>8</v>
      </c>
    </row>
    <row r="23" spans="1:2" ht="15" customHeight="1" x14ac:dyDescent="0.25">
      <c r="A23" s="48" t="s">
        <v>9</v>
      </c>
    </row>
    <row r="24" spans="1:2" ht="15" customHeight="1" x14ac:dyDescent="0.25">
      <c r="A24" s="48"/>
    </row>
    <row r="25" spans="1:2" ht="15" customHeight="1" x14ac:dyDescent="0.25">
      <c r="A25" s="48"/>
      <c r="B25" s="57" t="s">
        <v>10</v>
      </c>
    </row>
    <row r="26" spans="1:2" ht="15" customHeight="1" x14ac:dyDescent="0.25">
      <c r="A26" s="48"/>
      <c r="B26" s="57" t="s">
        <v>11</v>
      </c>
    </row>
    <row r="28" spans="1:2" ht="15" customHeight="1" x14ac:dyDescent="0.25">
      <c r="A28" s="48" t="s">
        <v>12</v>
      </c>
    </row>
    <row r="29" spans="1:2" ht="15" customHeight="1" x14ac:dyDescent="0.25">
      <c r="A29" s="48"/>
    </row>
    <row r="30" spans="1:2" ht="15" customHeight="1" x14ac:dyDescent="0.25">
      <c r="A30" s="48"/>
      <c r="B30" s="57" t="s">
        <v>13</v>
      </c>
    </row>
    <row r="31" spans="1:2" ht="15" customHeight="1" x14ac:dyDescent="0.25">
      <c r="A31" s="48"/>
      <c r="B31" s="57" t="s">
        <v>14</v>
      </c>
    </row>
    <row r="32" spans="1:2" ht="15" customHeight="1" x14ac:dyDescent="0.25">
      <c r="A32" s="48"/>
      <c r="B32" s="57" t="s">
        <v>15</v>
      </c>
    </row>
    <row r="33" spans="1:2" ht="15" customHeight="1" x14ac:dyDescent="0.25">
      <c r="A33" s="48"/>
      <c r="B33" s="57" t="s">
        <v>16</v>
      </c>
    </row>
    <row r="35" spans="1:2" ht="15" customHeight="1" x14ac:dyDescent="0.25">
      <c r="A35" s="48" t="s">
        <v>17</v>
      </c>
    </row>
    <row r="37" spans="1:2" ht="15" customHeight="1" x14ac:dyDescent="0.25">
      <c r="B37" s="57" t="s">
        <v>18</v>
      </c>
    </row>
    <row r="38" spans="1:2" ht="15" customHeight="1" x14ac:dyDescent="0.25">
      <c r="B38" s="57" t="s">
        <v>19</v>
      </c>
    </row>
    <row r="39" spans="1:2" ht="15" customHeight="1" x14ac:dyDescent="0.25">
      <c r="B39" s="57" t="s">
        <v>20</v>
      </c>
    </row>
    <row r="40" spans="1:2" ht="15" customHeight="1" x14ac:dyDescent="0.25">
      <c r="B40" s="57" t="s">
        <v>21</v>
      </c>
    </row>
  </sheetData>
  <mergeCells count="3">
    <mergeCell ref="A6:J6"/>
    <mergeCell ref="A9:J9"/>
    <mergeCell ref="A12:J12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9:P55"/>
  <sheetViews>
    <sheetView showGridLines="0" tabSelected="1" zoomScale="80" zoomScaleNormal="80" workbookViewId="0">
      <selection activeCell="J47" sqref="J47"/>
    </sheetView>
  </sheetViews>
  <sheetFormatPr baseColWidth="10" defaultColWidth="11.42578125" defaultRowHeight="12.75" x14ac:dyDescent="0.2"/>
  <cols>
    <col min="1" max="1" width="2.5703125" style="1" customWidth="1"/>
    <col min="2" max="3" width="40.42578125" style="1" customWidth="1"/>
    <col min="4" max="4" width="24.5703125" style="1" customWidth="1"/>
    <col min="5" max="5" width="23.28515625" style="1" customWidth="1"/>
    <col min="6" max="6" width="18.85546875" style="1" customWidth="1"/>
    <col min="7" max="16384" width="11.42578125" style="1"/>
  </cols>
  <sheetData>
    <row r="9" spans="1:6" ht="39.75" customHeight="1" x14ac:dyDescent="0.2">
      <c r="B9" s="173" t="s">
        <v>22</v>
      </c>
      <c r="C9" s="174"/>
      <c r="D9" s="175"/>
      <c r="E9" s="5"/>
      <c r="F9" s="5"/>
    </row>
    <row r="10" spans="1:6" ht="16.5" thickBot="1" x14ac:dyDescent="0.3">
      <c r="B10" s="2"/>
      <c r="E10" s="5"/>
      <c r="F10" s="5"/>
    </row>
    <row r="11" spans="1:6" ht="16.5" thickBot="1" x14ac:dyDescent="0.25">
      <c r="B11" s="3" t="s">
        <v>23</v>
      </c>
      <c r="C11" s="176"/>
      <c r="D11" s="177"/>
      <c r="E11" s="58" t="s">
        <v>24</v>
      </c>
      <c r="F11" s="5"/>
    </row>
    <row r="12" spans="1:6" ht="13.5" thickBot="1" x14ac:dyDescent="0.25">
      <c r="B12" s="4"/>
      <c r="C12" s="5"/>
      <c r="D12" s="5"/>
      <c r="E12" s="5"/>
      <c r="F12" s="5"/>
    </row>
    <row r="13" spans="1:6" ht="15.6" customHeight="1" thickBot="1" x14ac:dyDescent="0.25">
      <c r="B13" s="3" t="s">
        <v>25</v>
      </c>
      <c r="C13" s="178">
        <f>'2 - Répartition partenaires'!C12</f>
        <v>0</v>
      </c>
      <c r="D13" s="179"/>
      <c r="E13" s="5"/>
      <c r="F13" s="5"/>
    </row>
    <row r="14" spans="1:6" ht="18.75" thickBot="1" x14ac:dyDescent="0.25">
      <c r="B14" s="6"/>
      <c r="C14" s="5"/>
      <c r="D14" s="5"/>
      <c r="E14" s="5"/>
      <c r="F14" s="5"/>
    </row>
    <row r="15" spans="1:6" s="8" customFormat="1" ht="16.5" thickBot="1" x14ac:dyDescent="0.25">
      <c r="A15" s="1"/>
      <c r="B15" s="3" t="s">
        <v>26</v>
      </c>
      <c r="C15" s="180"/>
      <c r="D15" s="181"/>
      <c r="E15" s="58" t="s">
        <v>27</v>
      </c>
      <c r="F15" s="5"/>
    </row>
    <row r="16" spans="1:6" ht="18" x14ac:dyDescent="0.2">
      <c r="B16" s="6"/>
      <c r="C16" s="7"/>
      <c r="D16" s="7"/>
    </row>
    <row r="17" spans="1:5" ht="15.75" x14ac:dyDescent="0.2">
      <c r="A17" s="8"/>
      <c r="B17" s="3" t="s">
        <v>28</v>
      </c>
      <c r="C17" s="7" t="s">
        <v>29</v>
      </c>
      <c r="D17" s="30" t="s">
        <v>30</v>
      </c>
    </row>
    <row r="18" spans="1:5" ht="15.75" x14ac:dyDescent="0.25">
      <c r="A18" s="8"/>
      <c r="B18" s="2"/>
      <c r="C18" s="9"/>
      <c r="D18" s="8"/>
      <c r="E18" s="8"/>
    </row>
    <row r="19" spans="1:5" ht="15" thickBot="1" x14ac:dyDescent="0.25">
      <c r="B19" s="19" t="s">
        <v>31</v>
      </c>
    </row>
    <row r="20" spans="1:5" s="10" customFormat="1" ht="50.25" customHeight="1" thickBot="1" x14ac:dyDescent="0.3">
      <c r="B20" s="135" t="s">
        <v>32</v>
      </c>
      <c r="C20" s="189"/>
      <c r="D20" s="190"/>
      <c r="E20" s="58"/>
    </row>
    <row r="21" spans="1:5" ht="16.5" customHeight="1" thickBot="1" x14ac:dyDescent="0.25">
      <c r="B21" s="132" t="s">
        <v>33</v>
      </c>
      <c r="C21" s="133" t="s">
        <v>34</v>
      </c>
      <c r="D21" s="134" t="s">
        <v>35</v>
      </c>
    </row>
    <row r="22" spans="1:5" ht="22.5" customHeight="1" thickBot="1" x14ac:dyDescent="0.25">
      <c r="B22" s="65" t="s">
        <v>36</v>
      </c>
      <c r="C22" s="66" t="e">
        <f>IF((C46*0.4+C23+C27+C32+C33)&gt;C46,C46-C23-C27-C32-C33,C46*0.4)</f>
        <v>#VALUE!</v>
      </c>
      <c r="D22" s="67" t="e">
        <f>C22/C34</f>
        <v>#VALUE!</v>
      </c>
      <c r="E22" s="38"/>
    </row>
    <row r="23" spans="1:5" ht="38.25" x14ac:dyDescent="0.2">
      <c r="B23" s="68" t="s">
        <v>37</v>
      </c>
      <c r="C23" s="69">
        <f>SUM(C24:C26)</f>
        <v>0</v>
      </c>
      <c r="D23" s="70" t="e">
        <f>C23/C34</f>
        <v>#VALUE!</v>
      </c>
    </row>
    <row r="24" spans="1:5" x14ac:dyDescent="0.2">
      <c r="B24" s="71"/>
      <c r="C24" s="72">
        <f>'3 - Plan de fi. chef de file'!C24+'4 - Plan de fi. partenaire 2 '!C24</f>
        <v>0</v>
      </c>
      <c r="D24" s="73" t="e">
        <f>C24/C34</f>
        <v>#VALUE!</v>
      </c>
      <c r="E24" s="186"/>
    </row>
    <row r="25" spans="1:5" x14ac:dyDescent="0.2">
      <c r="B25" s="71"/>
      <c r="C25" s="72">
        <f>'3 - Plan de fi. chef de file'!C25+'4 - Plan de fi. partenaire 2 '!C25</f>
        <v>0</v>
      </c>
      <c r="D25" s="73" t="e">
        <f>C25/C34</f>
        <v>#VALUE!</v>
      </c>
      <c r="E25" s="186"/>
    </row>
    <row r="26" spans="1:5" ht="15" customHeight="1" thickBot="1" x14ac:dyDescent="0.25">
      <c r="B26" s="74"/>
      <c r="C26" s="75">
        <f>'3 - Plan de fi. chef de file'!C26+'4 - Plan de fi. partenaire 2 '!C26</f>
        <v>0</v>
      </c>
      <c r="D26" s="76" t="e">
        <f>C26/C34</f>
        <v>#VALUE!</v>
      </c>
      <c r="E26" s="186"/>
    </row>
    <row r="27" spans="1:5" ht="14.45" customHeight="1" x14ac:dyDescent="0.2">
      <c r="B27" s="80" t="s">
        <v>38</v>
      </c>
      <c r="C27" s="69">
        <f>SUM(C28:C30)</f>
        <v>0</v>
      </c>
      <c r="D27" s="70" t="e">
        <f>C27/C34</f>
        <v>#VALUE!</v>
      </c>
    </row>
    <row r="28" spans="1:5" x14ac:dyDescent="0.2">
      <c r="B28" s="71"/>
      <c r="C28" s="72">
        <f>'3 - Plan de fi. chef de file'!C28+'4 - Plan de fi. partenaire 2 '!C28</f>
        <v>0</v>
      </c>
      <c r="D28" s="73" t="e">
        <f>C28/C34</f>
        <v>#VALUE!</v>
      </c>
      <c r="E28" s="186"/>
    </row>
    <row r="29" spans="1:5" x14ac:dyDescent="0.2">
      <c r="B29" s="71"/>
      <c r="C29" s="72">
        <f>'3 - Plan de fi. chef de file'!C29+'4 - Plan de fi. partenaire 2 '!C29</f>
        <v>0</v>
      </c>
      <c r="D29" s="73" t="e">
        <f>C29/C34</f>
        <v>#VALUE!</v>
      </c>
      <c r="E29" s="186"/>
    </row>
    <row r="30" spans="1:5" ht="15" customHeight="1" thickBot="1" x14ac:dyDescent="0.25">
      <c r="B30" s="77"/>
      <c r="C30" s="78">
        <f>'3 - Plan de fi. chef de file'!C30+'4 - Plan de fi. partenaire 2 '!C30</f>
        <v>0</v>
      </c>
      <c r="D30" s="79" t="e">
        <f>C30/C34</f>
        <v>#VALUE!</v>
      </c>
      <c r="E30" s="186"/>
    </row>
    <row r="31" spans="1:5" ht="15" customHeight="1" thickBot="1" x14ac:dyDescent="0.25">
      <c r="B31" s="82" t="s">
        <v>39</v>
      </c>
      <c r="C31" s="84" t="e">
        <f>C46-C22-C23-C27-C32-C33</f>
        <v>#VALUE!</v>
      </c>
      <c r="D31" s="81" t="e">
        <f>C31/C34</f>
        <v>#VALUE!</v>
      </c>
      <c r="E31" s="37"/>
    </row>
    <row r="32" spans="1:5" ht="15" customHeight="1" thickBot="1" x14ac:dyDescent="0.25">
      <c r="B32" s="83" t="s">
        <v>40</v>
      </c>
      <c r="C32" s="129">
        <f>'3 - Plan de fi. chef de file'!C32+'4 - Plan de fi. partenaire 2 '!C32</f>
        <v>0</v>
      </c>
      <c r="D32" s="67" t="e">
        <f>C32/C34</f>
        <v>#VALUE!</v>
      </c>
    </row>
    <row r="33" spans="2:16" ht="26.25" thickBot="1" x14ac:dyDescent="0.25">
      <c r="B33" s="117" t="s">
        <v>41</v>
      </c>
      <c r="C33" s="69">
        <f>'3 - Plan de fi. chef de file'!C33+'4 - Plan de fi. partenaire 2 '!C33</f>
        <v>0</v>
      </c>
      <c r="D33" s="118" t="e">
        <f>C33/C34</f>
        <v>#VALUE!</v>
      </c>
      <c r="E33" s="38"/>
    </row>
    <row r="34" spans="2:16" ht="26.25" customHeight="1" thickBot="1" x14ac:dyDescent="0.25">
      <c r="B34" s="136" t="s">
        <v>42</v>
      </c>
      <c r="C34" s="137" t="e">
        <f>C22+C23+C27+C31+C32+C33</f>
        <v>#VALUE!</v>
      </c>
      <c r="D34" s="138" t="e">
        <f t="shared" ref="D34" si="0">D22+D23+D27+D31+D32+D33</f>
        <v>#VALUE!</v>
      </c>
      <c r="E34" s="49" t="e">
        <f>IF($C$34=$C$46,"Ressources correctes","Ressources à vérifier")</f>
        <v>#VALUE!</v>
      </c>
      <c r="F34" s="38" t="s">
        <v>43</v>
      </c>
    </row>
    <row r="35" spans="2:16" ht="26.25" customHeight="1" thickBot="1" x14ac:dyDescent="0.25">
      <c r="B35" s="112"/>
      <c r="C35" s="113"/>
      <c r="D35" s="114"/>
      <c r="E35" s="49"/>
      <c r="F35" s="38"/>
    </row>
    <row r="36" spans="2:16" ht="26.25" customHeight="1" thickBot="1" x14ac:dyDescent="0.25">
      <c r="B36" s="116" t="s">
        <v>44</v>
      </c>
      <c r="C36" s="154"/>
      <c r="D36" s="155" t="s">
        <v>45</v>
      </c>
      <c r="E36" s="49"/>
      <c r="F36" s="38"/>
    </row>
    <row r="37" spans="2:16" ht="26.25" customHeight="1" x14ac:dyDescent="0.2">
      <c r="B37" s="115"/>
      <c r="C37" s="115"/>
      <c r="D37" s="155"/>
      <c r="E37" s="49"/>
      <c r="F37" s="38"/>
    </row>
    <row r="38" spans="2:16" ht="26.25" customHeight="1" x14ac:dyDescent="0.2">
      <c r="B38" s="120" t="s">
        <v>46</v>
      </c>
      <c r="C38" s="140" t="str">
        <f>IF(C36="","",IF(C36&gt;Actualisation!G3,Actualisation!H2,IF(C36&lt;Actualisation!F3,Actualisation!D2,Actualisation!F2)))</f>
        <v/>
      </c>
      <c r="D38" s="155"/>
      <c r="E38" s="49"/>
      <c r="F38" s="38"/>
    </row>
    <row r="39" spans="2:16" ht="13.5" customHeight="1" thickBot="1" x14ac:dyDescent="0.25">
      <c r="B39" s="12"/>
      <c r="H39" s="11"/>
    </row>
    <row r="40" spans="2:16" ht="36" customHeight="1" x14ac:dyDescent="0.2">
      <c r="B40" s="187" t="s">
        <v>47</v>
      </c>
      <c r="C40" s="182" t="str">
        <f>IF($C$20=0,"",$C$20)</f>
        <v/>
      </c>
      <c r="D40" s="38"/>
      <c r="E40" s="40"/>
      <c r="F40" s="14"/>
      <c r="G40" s="14"/>
      <c r="H40" s="14"/>
      <c r="I40" s="14"/>
      <c r="J40" s="14"/>
      <c r="K40" s="14"/>
    </row>
    <row r="41" spans="2:16" ht="13.5" customHeight="1" thickBot="1" x14ac:dyDescent="0.25">
      <c r="B41" s="188"/>
      <c r="C41" s="183"/>
      <c r="D41" s="14"/>
      <c r="E41" s="14"/>
      <c r="F41" s="14"/>
      <c r="G41" s="14"/>
      <c r="H41" s="14"/>
      <c r="I41" s="14"/>
      <c r="J41" s="14"/>
      <c r="K41" s="14"/>
    </row>
    <row r="42" spans="2:16" ht="18" customHeight="1" thickBot="1" x14ac:dyDescent="0.25">
      <c r="B42" s="121" t="s">
        <v>48</v>
      </c>
      <c r="C42" s="152"/>
      <c r="D42" s="14"/>
      <c r="E42" s="14"/>
      <c r="F42" s="14"/>
      <c r="G42" s="14"/>
      <c r="H42" s="14"/>
      <c r="I42" s="14"/>
      <c r="J42" s="14"/>
      <c r="K42" s="14"/>
    </row>
    <row r="43" spans="2:16" ht="31.15" customHeight="1" thickBot="1" x14ac:dyDescent="0.25">
      <c r="B43" s="184" t="s">
        <v>49</v>
      </c>
      <c r="C43" s="185"/>
      <c r="D43" s="62" t="s">
        <v>50</v>
      </c>
      <c r="E43" s="14"/>
      <c r="F43" s="14"/>
      <c r="G43" s="14"/>
      <c r="H43" s="14"/>
      <c r="I43" s="14"/>
      <c r="J43" s="14"/>
      <c r="K43" s="14"/>
    </row>
    <row r="44" spans="2:16" ht="31.15" customHeight="1" thickBot="1" x14ac:dyDescent="0.25">
      <c r="B44" s="141" t="s">
        <v>51</v>
      </c>
      <c r="C44" s="153" t="str">
        <f>IF(C38="","",IF(B43="","",VLOOKUP(B43,B51:C53,2,FALSE)))</f>
        <v/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31.15" customHeight="1" thickBot="1" x14ac:dyDescent="0.25">
      <c r="B45" s="130" t="s">
        <v>52</v>
      </c>
      <c r="C45" s="131"/>
      <c r="D45" s="58" t="s">
        <v>53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ht="31.15" customHeight="1" thickBot="1" x14ac:dyDescent="0.25">
      <c r="B46" s="139" t="s">
        <v>54</v>
      </c>
      <c r="C46" s="142" t="e">
        <f>C44*C45</f>
        <v>#VALUE!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9" spans="2:4" x14ac:dyDescent="0.2">
      <c r="B49" s="119" t="s">
        <v>55</v>
      </c>
      <c r="C49" s="119" t="str">
        <f>C38</f>
        <v/>
      </c>
      <c r="D49" s="123"/>
    </row>
    <row r="50" spans="2:4" ht="29.45" customHeight="1" x14ac:dyDescent="0.2">
      <c r="B50" s="126" t="s">
        <v>56</v>
      </c>
      <c r="C50" s="127" t="str">
        <f>IF(C49="","",IF(C49=2022,Actualisation!D4,IF(C49=2023,Actualisation!F4,IF(C49=2024,Actualisation!H4))))</f>
        <v/>
      </c>
      <c r="D50" s="124"/>
    </row>
    <row r="51" spans="2:4" ht="14.25" x14ac:dyDescent="0.2">
      <c r="B51" s="126" t="s">
        <v>57</v>
      </c>
      <c r="C51" s="128" t="str">
        <f>IF(C49="","",IF($C$49=2022,Actualisation!D5,IF(C49=2023,Actualisation!F5,IF(C49=2024,Actualisation!H5))))</f>
        <v/>
      </c>
      <c r="D51" s="125"/>
    </row>
    <row r="52" spans="2:4" ht="14.25" x14ac:dyDescent="0.2">
      <c r="B52" s="126" t="s">
        <v>49</v>
      </c>
      <c r="C52" s="128" t="str">
        <f>IF(C49="","",IF($C$49=2022,Actualisation!D6,IF($C$49=2023,Actualisation!F6,IF($C$49=2024,Actualisation!H6))))</f>
        <v/>
      </c>
      <c r="D52" s="125"/>
    </row>
    <row r="53" spans="2:4" ht="14.25" x14ac:dyDescent="0.2">
      <c r="B53" s="126" t="s">
        <v>58</v>
      </c>
      <c r="C53" s="128" t="str">
        <f>IF($C$49="","",IF($C$49=2022,Actualisation!#REF!,IF($C$49=2023,Actualisation!#REF!,IF($C$49=2024,Actualisation!#REF!))))</f>
        <v/>
      </c>
      <c r="D53" s="125"/>
    </row>
    <row r="55" spans="2:4" x14ac:dyDescent="0.2">
      <c r="B55" s="122"/>
    </row>
  </sheetData>
  <mergeCells count="10">
    <mergeCell ref="B43:C43"/>
    <mergeCell ref="E24:E26"/>
    <mergeCell ref="E28:E30"/>
    <mergeCell ref="B40:B41"/>
    <mergeCell ref="C20:D20"/>
    <mergeCell ref="B9:D9"/>
    <mergeCell ref="C11:D11"/>
    <mergeCell ref="C13:D13"/>
    <mergeCell ref="C15:D15"/>
    <mergeCell ref="C40:C41"/>
  </mergeCells>
  <conditionalFormatting sqref="C22">
    <cfRule type="containsErrors" priority="8" stopIfTrue="1">
      <formula>ISERROR(C22)</formula>
    </cfRule>
  </conditionalFormatting>
  <conditionalFormatting sqref="D22">
    <cfRule type="cellIs" dxfId="27" priority="5" operator="greaterThan">
      <formula>0.4</formula>
    </cfRule>
  </conditionalFormatting>
  <conditionalFormatting sqref="D24:D26 D28:D30">
    <cfRule type="containsErrors" dxfId="26" priority="7" stopIfTrue="1">
      <formula>ISERROR(D24)</formula>
    </cfRule>
  </conditionalFormatting>
  <conditionalFormatting sqref="D34:D38">
    <cfRule type="containsErrors" dxfId="25" priority="1" stopIfTrue="1">
      <formula>ISERROR(D34)</formula>
    </cfRule>
  </conditionalFormatting>
  <conditionalFormatting sqref="E34:E38">
    <cfRule type="containsText" dxfId="24" priority="2" operator="containsText" text="Ressources à vérifier">
      <formula>NOT(ISERROR(SEARCH("Ressources à vérifier",E34)))</formula>
    </cfRule>
  </conditionalFormatting>
  <pageMargins left="0.7" right="0.7" top="0.75" bottom="0.75" header="0.3" footer="0.3"/>
  <pageSetup paperSize="9"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552450</xdr:colOff>
                    <xdr:row>16</xdr:row>
                    <xdr:rowOff>9525</xdr:rowOff>
                  </from>
                  <to>
                    <xdr:col>2</xdr:col>
                    <xdr:colOff>1552575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504825</xdr:colOff>
                    <xdr:row>16</xdr:row>
                    <xdr:rowOff>0</xdr:rowOff>
                  </from>
                  <to>
                    <xdr:col>4</xdr:col>
                    <xdr:colOff>76200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FAB1BEF6-E771-49BD-A4A1-DC03F2D2E00A}">
            <xm:f>NOT(ISERROR(SEARCH($E$34,E34)))</xm:f>
            <xm:f>$E$34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E34:E38</xm:sqref>
        </x14:conditionalFormatting>
        <x14:conditionalFormatting xmlns:xm="http://schemas.microsoft.com/office/excel/2006/main">
          <x14:cfRule type="containsText" priority="4" operator="containsText" id="{84A72688-06F4-4290-AB1E-5DEB5BD09D0B}">
            <xm:f>NOT(ISERROR(SEARCH($E$34,E40)))</xm:f>
            <xm:f>$E$34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Actualisation!$A$5:$A$7</xm:f>
          </x14:formula1>
          <xm:sqref>B43:C43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39997558519241921"/>
    <pageSetUpPr fitToPage="1"/>
  </sheetPr>
  <dimension ref="A1:G16"/>
  <sheetViews>
    <sheetView showGridLines="0" zoomScale="80" zoomScaleNormal="80" zoomScaleSheetLayoutView="85" zoomScalePageLayoutView="75" workbookViewId="0">
      <selection activeCell="C13" sqref="C13"/>
    </sheetView>
  </sheetViews>
  <sheetFormatPr baseColWidth="10" defaultColWidth="11.42578125" defaultRowHeight="15" x14ac:dyDescent="0.25"/>
  <cols>
    <col min="1" max="1" width="11.42578125" style="34"/>
    <col min="2" max="2" width="40.5703125" style="34" customWidth="1"/>
    <col min="3" max="4" width="24" style="34" customWidth="1"/>
    <col min="5" max="5" width="27.5703125" style="34" customWidth="1"/>
    <col min="6" max="6" width="30.5703125" style="34" customWidth="1"/>
    <col min="7" max="7" width="11.42578125" style="34"/>
    <col min="8" max="8" width="23.5703125" style="34" customWidth="1"/>
    <col min="9" max="9" width="24.42578125" style="34" customWidth="1"/>
    <col min="10" max="16384" width="11.42578125" style="34"/>
  </cols>
  <sheetData>
    <row r="1" spans="1:7" ht="105" customHeight="1" x14ac:dyDescent="0.25"/>
    <row r="2" spans="1:7" ht="37.5" customHeight="1" x14ac:dyDescent="0.25">
      <c r="C2" s="193" t="s">
        <v>59</v>
      </c>
      <c r="D2" s="193"/>
      <c r="E2" s="193"/>
    </row>
    <row r="4" spans="1:7" s="35" customFormat="1" ht="15.75" x14ac:dyDescent="0.25">
      <c r="B4" s="3" t="s">
        <v>23</v>
      </c>
      <c r="C4" s="194">
        <f>'1 - Plan de financement global'!C11:D11</f>
        <v>0</v>
      </c>
      <c r="D4" s="195"/>
      <c r="E4" s="195"/>
      <c r="F4" s="34"/>
      <c r="G4" s="34"/>
    </row>
    <row r="5" spans="1:7" s="35" customFormat="1" x14ac:dyDescent="0.25">
      <c r="B5" s="4"/>
      <c r="C5" s="5"/>
      <c r="D5" s="5"/>
      <c r="E5" s="5"/>
      <c r="F5" s="34"/>
      <c r="G5" s="34"/>
    </row>
    <row r="6" spans="1:7" s="35" customFormat="1" ht="15.75" x14ac:dyDescent="0.25">
      <c r="B6" s="3" t="s">
        <v>25</v>
      </c>
      <c r="C6" s="191">
        <f>C12</f>
        <v>0</v>
      </c>
      <c r="D6" s="192"/>
      <c r="E6" s="192"/>
      <c r="F6" s="34"/>
      <c r="G6" s="34"/>
    </row>
    <row r="7" spans="1:7" s="35" customFormat="1" ht="18" x14ac:dyDescent="0.25">
      <c r="B7" s="6"/>
      <c r="C7" s="5"/>
      <c r="D7" s="5"/>
      <c r="E7" s="5"/>
      <c r="F7" s="34"/>
      <c r="G7" s="34"/>
    </row>
    <row r="8" spans="1:7" s="36" customFormat="1" ht="15.75" x14ac:dyDescent="0.25">
      <c r="A8" s="35"/>
      <c r="B8" s="3" t="s">
        <v>26</v>
      </c>
      <c r="C8" s="194">
        <f>'1 - Plan de financement global'!C15:D15</f>
        <v>0</v>
      </c>
      <c r="D8" s="195"/>
      <c r="E8" s="195"/>
      <c r="F8" s="34"/>
      <c r="G8" s="34"/>
    </row>
    <row r="9" spans="1:7" x14ac:dyDescent="0.25">
      <c r="B9" s="33"/>
      <c r="C9" s="33"/>
      <c r="D9" s="33"/>
      <c r="E9" s="33"/>
    </row>
    <row r="10" spans="1:7" ht="15.75" thickBot="1" x14ac:dyDescent="0.3">
      <c r="B10" s="33"/>
      <c r="C10" s="33"/>
      <c r="D10" s="33"/>
      <c r="E10" s="33"/>
    </row>
    <row r="11" spans="1:7" s="20" customFormat="1" ht="43.5" customHeight="1" thickBot="1" x14ac:dyDescent="0.3">
      <c r="B11" s="157" t="str">
        <f>IF('1 - Plan de financement global'!$C$20=0,"",'1 - Plan de financement global'!$C$20)</f>
        <v/>
      </c>
      <c r="C11" s="85" t="s">
        <v>60</v>
      </c>
      <c r="D11" s="86" t="s">
        <v>61</v>
      </c>
      <c r="E11" s="196" t="s">
        <v>62</v>
      </c>
      <c r="F11" s="39"/>
    </row>
    <row r="12" spans="1:7" ht="42" customHeight="1" thickBot="1" x14ac:dyDescent="0.3">
      <c r="B12" s="156" t="s">
        <v>63</v>
      </c>
      <c r="C12" s="144"/>
      <c r="D12" s="143"/>
      <c r="E12" s="197"/>
      <c r="F12" s="39" t="s">
        <v>64</v>
      </c>
    </row>
    <row r="13" spans="1:7" ht="33.75" customHeight="1" thickBot="1" x14ac:dyDescent="0.3">
      <c r="B13" s="164" t="s">
        <v>65</v>
      </c>
      <c r="C13" s="165" t="e">
        <f>'1 - Plan de financement global'!C34*'2 - Répartition partenaires'!C16</f>
        <v>#VALUE!</v>
      </c>
      <c r="D13" s="166" t="e">
        <f>'1 - Plan de financement global'!C34*'2 - Répartition partenaires'!D16</f>
        <v>#VALUE!</v>
      </c>
      <c r="E13" s="167" t="e">
        <f>C13+D13</f>
        <v>#VALUE!</v>
      </c>
      <c r="F13" s="33" t="e">
        <f>IF($E$13='1 - Plan de financement global'!$C$46,"Clé de répartition correcte","Clé de répartition à corriger")</f>
        <v>#VALUE!</v>
      </c>
    </row>
    <row r="14" spans="1:7" ht="33.75" customHeight="1" thickBot="1" x14ac:dyDescent="0.3">
      <c r="B14" s="164" t="s">
        <v>66</v>
      </c>
      <c r="C14" s="168" t="e">
        <f>'3 - Plan de fi. chef de file'!C22</f>
        <v>#VALUE!</v>
      </c>
      <c r="D14" s="169" t="e">
        <f>'4 - Plan de fi. partenaire 2 '!C22</f>
        <v>#VALUE!</v>
      </c>
      <c r="E14" s="170" t="e">
        <f>+'1 - Plan de financement global'!C22</f>
        <v>#VALUE!</v>
      </c>
      <c r="F14" s="33" t="e">
        <f>IF($E$14='1 - Plan de financement global'!$C$22,"Clé de répartition correcte","Clé de répartition à corriger")</f>
        <v>#VALUE!</v>
      </c>
    </row>
    <row r="15" spans="1:7" ht="33.75" customHeight="1" thickBot="1" x14ac:dyDescent="0.3">
      <c r="B15" s="163" t="s">
        <v>67</v>
      </c>
      <c r="C15" s="161"/>
      <c r="D15" s="162"/>
      <c r="E15" s="50" t="e">
        <f>IF($C$16+$D$16=1,"Nb participants correcte","Nb participants à vérifier")</f>
        <v>#DIV/0!</v>
      </c>
      <c r="F15" s="39" t="s">
        <v>68</v>
      </c>
    </row>
    <row r="16" spans="1:7" ht="27.75" customHeight="1" thickBot="1" x14ac:dyDescent="0.3">
      <c r="B16" s="158" t="s">
        <v>69</v>
      </c>
      <c r="C16" s="159" t="e">
        <f>C15/'1 - Plan de financement global'!C45</f>
        <v>#DIV/0!</v>
      </c>
      <c r="D16" s="160" t="e">
        <f>D15/'1 - Plan de financement global'!C45</f>
        <v>#DIV/0!</v>
      </c>
    </row>
  </sheetData>
  <mergeCells count="5">
    <mergeCell ref="C6:E6"/>
    <mergeCell ref="C2:E2"/>
    <mergeCell ref="C4:E4"/>
    <mergeCell ref="C8:E8"/>
    <mergeCell ref="E11:E12"/>
  </mergeCells>
  <conditionalFormatting sqref="E15">
    <cfRule type="containsText" dxfId="21" priority="5" operator="containsText" text="Nb participants correcte">
      <formula>NOT(ISERROR(SEARCH("Nb participants correcte",E15)))</formula>
    </cfRule>
    <cfRule type="containsText" dxfId="20" priority="6" operator="containsText" text="Nb participants à vérifier">
      <formula>NOT(ISERROR(SEARCH("Nb participants à vérifier",E15)))</formula>
    </cfRule>
  </conditionalFormatting>
  <conditionalFormatting sqref="F13:F14">
    <cfRule type="containsText" dxfId="19" priority="3" operator="containsText" text="Clé de répartition correcte">
      <formula>NOT(ISERROR(SEARCH("Clé de répartition correcte",F13)))</formula>
    </cfRule>
    <cfRule type="containsText" dxfId="18" priority="4" operator="containsText" text="Clé de répartition à corriger">
      <formula>NOT(ISERROR(SEARCH("Clé de répartition à corriger",F13)))</formula>
    </cfRule>
  </conditionalFormatting>
  <pageMargins left="0.25" right="0.25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3" tint="0.59999389629810485"/>
    <pageSetUpPr fitToPage="1"/>
  </sheetPr>
  <dimension ref="A5:S41"/>
  <sheetViews>
    <sheetView zoomScale="80" zoomScaleNormal="80" workbookViewId="0">
      <selection activeCell="C24" sqref="C24"/>
    </sheetView>
  </sheetViews>
  <sheetFormatPr baseColWidth="10" defaultColWidth="11.42578125" defaultRowHeight="12.75" x14ac:dyDescent="0.2"/>
  <cols>
    <col min="1" max="1" width="2.5703125" style="1" customWidth="1"/>
    <col min="2" max="2" width="39" style="1" customWidth="1"/>
    <col min="3" max="3" width="21.140625" style="1" customWidth="1"/>
    <col min="4" max="4" width="21.7109375" style="1" customWidth="1"/>
    <col min="5" max="5" width="11.85546875" style="1" customWidth="1"/>
    <col min="6" max="6" width="38.42578125" style="1" customWidth="1"/>
    <col min="7" max="7" width="15.28515625" style="1" customWidth="1"/>
    <col min="8" max="8" width="39.140625" style="1" customWidth="1"/>
    <col min="9" max="9" width="54.85546875" style="1" customWidth="1"/>
    <col min="10" max="16384" width="11.42578125" style="1"/>
  </cols>
  <sheetData>
    <row r="5" spans="1:9" ht="15" x14ac:dyDescent="0.25">
      <c r="G5"/>
    </row>
    <row r="9" spans="1:9" ht="39.75" customHeight="1" x14ac:dyDescent="0.2">
      <c r="B9" s="173" t="s">
        <v>70</v>
      </c>
      <c r="C9" s="222"/>
      <c r="D9" s="222"/>
      <c r="E9" s="222"/>
      <c r="F9" s="222"/>
      <c r="G9" s="223"/>
      <c r="H9" s="5"/>
      <c r="I9" s="5"/>
    </row>
    <row r="10" spans="1:9" ht="15.75" x14ac:dyDescent="0.25">
      <c r="B10" s="2"/>
      <c r="H10" s="5"/>
      <c r="I10" s="5"/>
    </row>
    <row r="11" spans="1:9" ht="15.75" x14ac:dyDescent="0.2">
      <c r="B11" s="3" t="s">
        <v>23</v>
      </c>
      <c r="C11" s="224" t="s">
        <v>71</v>
      </c>
      <c r="D11" s="225"/>
      <c r="E11" s="225"/>
      <c r="F11" s="225"/>
      <c r="G11" s="226"/>
      <c r="H11" s="5"/>
      <c r="I11" s="5"/>
    </row>
    <row r="12" spans="1:9" x14ac:dyDescent="0.2">
      <c r="B12" s="4"/>
      <c r="C12" s="5"/>
      <c r="D12" s="5"/>
      <c r="E12" s="5"/>
      <c r="F12" s="5"/>
      <c r="G12" s="5"/>
      <c r="H12" s="5"/>
      <c r="I12" s="5"/>
    </row>
    <row r="13" spans="1:9" ht="15.75" x14ac:dyDescent="0.2">
      <c r="B13" s="3" t="s">
        <v>25</v>
      </c>
      <c r="C13" s="227">
        <f>'2 - Répartition partenaires'!C12</f>
        <v>0</v>
      </c>
      <c r="D13" s="228"/>
      <c r="E13" s="228"/>
      <c r="F13" s="228"/>
      <c r="G13" s="229"/>
      <c r="H13" s="5"/>
      <c r="I13" s="5"/>
    </row>
    <row r="14" spans="1:9" ht="18" x14ac:dyDescent="0.2">
      <c r="B14" s="6"/>
      <c r="C14" s="5"/>
      <c r="D14" s="5"/>
      <c r="E14" s="5"/>
      <c r="F14" s="5"/>
      <c r="G14" s="5"/>
      <c r="H14" s="5"/>
      <c r="I14" s="5"/>
    </row>
    <row r="15" spans="1:9" s="8" customFormat="1" ht="15.75" x14ac:dyDescent="0.2">
      <c r="A15" s="1"/>
      <c r="B15" s="3" t="s">
        <v>26</v>
      </c>
      <c r="C15" s="224" t="s">
        <v>72</v>
      </c>
      <c r="D15" s="225"/>
      <c r="E15" s="225"/>
      <c r="F15" s="225"/>
      <c r="G15" s="226"/>
      <c r="H15" s="5"/>
      <c r="I15" s="5"/>
    </row>
    <row r="16" spans="1:9" ht="18" x14ac:dyDescent="0.2">
      <c r="B16" s="6"/>
      <c r="C16" s="7"/>
      <c r="D16" s="7"/>
      <c r="E16" s="7"/>
      <c r="F16" s="7"/>
      <c r="G16" s="7"/>
    </row>
    <row r="17" spans="1:9" ht="15.75" x14ac:dyDescent="0.2">
      <c r="A17" s="8"/>
      <c r="B17" s="3" t="s">
        <v>28</v>
      </c>
      <c r="C17" s="16" t="s">
        <v>29</v>
      </c>
      <c r="D17" s="15"/>
      <c r="E17" s="27" t="s">
        <v>30</v>
      </c>
      <c r="F17" s="27"/>
      <c r="G17" s="15"/>
    </row>
    <row r="18" spans="1:9" ht="15.75" x14ac:dyDescent="0.25">
      <c r="A18" s="8"/>
      <c r="B18" s="2"/>
      <c r="C18" s="9"/>
      <c r="D18" s="8"/>
      <c r="E18" s="8"/>
      <c r="F18" s="8"/>
      <c r="G18" s="8"/>
      <c r="H18" s="8"/>
    </row>
    <row r="19" spans="1:9" ht="15" thickBot="1" x14ac:dyDescent="0.25">
      <c r="B19" s="19" t="s">
        <v>31</v>
      </c>
    </row>
    <row r="20" spans="1:9" s="10" customFormat="1" ht="50.25" customHeight="1" thickBot="1" x14ac:dyDescent="0.3">
      <c r="B20" s="54" t="s">
        <v>32</v>
      </c>
      <c r="C20" s="230" t="str">
        <f>IF('1 - Plan de financement global'!$C$20=0,"",'1 - Plan de financement global'!$C$20)</f>
        <v/>
      </c>
      <c r="D20" s="231" t="str">
        <f>IF('1 - Plan de financement global'!$C$20=0,"",'1 - Plan de financement global'!$C$20)</f>
        <v/>
      </c>
      <c r="E20" s="232" t="s">
        <v>73</v>
      </c>
      <c r="F20" s="215" t="s">
        <v>74</v>
      </c>
      <c r="G20" s="213"/>
      <c r="H20" s="38"/>
    </row>
    <row r="21" spans="1:9" ht="16.5" customHeight="1" thickBot="1" x14ac:dyDescent="0.25">
      <c r="B21" s="51" t="s">
        <v>33</v>
      </c>
      <c r="C21" s="52" t="s">
        <v>34</v>
      </c>
      <c r="D21" s="53" t="s">
        <v>35</v>
      </c>
      <c r="E21" s="233"/>
      <c r="F21" s="234"/>
      <c r="G21" s="235"/>
    </row>
    <row r="22" spans="1:9" ht="22.5" customHeight="1" thickBot="1" x14ac:dyDescent="0.25">
      <c r="B22" s="65" t="s">
        <v>36</v>
      </c>
      <c r="C22" s="66" t="e">
        <f>IF((C38*0.4+C23+C27+C32+C33)&gt;C38,C38-C23-C27-C32-C33,C38*0.4)</f>
        <v>#VALUE!</v>
      </c>
      <c r="D22" s="67" t="e">
        <f>C22/C34</f>
        <v>#VALUE!</v>
      </c>
      <c r="E22" s="28"/>
      <c r="F22" s="236"/>
      <c r="G22" s="237"/>
      <c r="H22" s="43" t="e">
        <f>IF($C$22='2 - Répartition partenaires'!$C$14,"Répartition fonds européens correcte","Répartition fonds européens à vérifier")</f>
        <v>#VALUE!</v>
      </c>
      <c r="I22" s="38"/>
    </row>
    <row r="23" spans="1:9" ht="39" thickBot="1" x14ac:dyDescent="0.25">
      <c r="B23" s="94" t="s">
        <v>37</v>
      </c>
      <c r="C23" s="87">
        <f>SUM(C24:C26)</f>
        <v>0</v>
      </c>
      <c r="D23" s="70" t="e">
        <f>C23/C34</f>
        <v>#VALUE!</v>
      </c>
      <c r="E23" s="29"/>
      <c r="F23" s="220"/>
      <c r="G23" s="221"/>
    </row>
    <row r="24" spans="1:9" ht="13.15" customHeight="1" x14ac:dyDescent="0.2">
      <c r="B24" s="103" t="s">
        <v>75</v>
      </c>
      <c r="C24" s="95"/>
      <c r="D24" s="73" t="e">
        <f>C24/C34</f>
        <v>#VALUE!</v>
      </c>
      <c r="E24" s="23"/>
      <c r="F24" s="207"/>
      <c r="G24" s="208"/>
      <c r="H24" s="218" t="s">
        <v>76</v>
      </c>
      <c r="I24" s="219"/>
    </row>
    <row r="25" spans="1:9" ht="13.15" customHeight="1" x14ac:dyDescent="0.2">
      <c r="B25" s="104"/>
      <c r="C25" s="96"/>
      <c r="D25" s="73" t="e">
        <f>C25/C34</f>
        <v>#VALUE!</v>
      </c>
      <c r="E25" s="23"/>
      <c r="F25" s="207"/>
      <c r="G25" s="208"/>
      <c r="H25" s="218"/>
      <c r="I25" s="219"/>
    </row>
    <row r="26" spans="1:9" ht="15" customHeight="1" thickBot="1" x14ac:dyDescent="0.25">
      <c r="B26" s="105"/>
      <c r="C26" s="97"/>
      <c r="D26" s="79" t="e">
        <f>C26/C34</f>
        <v>#VALUE!</v>
      </c>
      <c r="E26" s="24"/>
      <c r="F26" s="238"/>
      <c r="G26" s="239"/>
      <c r="H26" s="218"/>
      <c r="I26" s="219"/>
    </row>
    <row r="27" spans="1:9" ht="14.45" customHeight="1" thickBot="1" x14ac:dyDescent="0.25">
      <c r="B27" s="98" t="s">
        <v>38</v>
      </c>
      <c r="C27" s="88">
        <f>SUM(C28:C30)</f>
        <v>0</v>
      </c>
      <c r="D27" s="70" t="e">
        <f>C27/C34</f>
        <v>#VALUE!</v>
      </c>
      <c r="E27" s="22"/>
      <c r="F27" s="220"/>
      <c r="G27" s="221"/>
    </row>
    <row r="28" spans="1:9" ht="13.15" customHeight="1" x14ac:dyDescent="0.2">
      <c r="B28" s="106"/>
      <c r="C28" s="102"/>
      <c r="D28" s="73" t="e">
        <f>C28/C34</f>
        <v>#VALUE!</v>
      </c>
      <c r="E28" s="23"/>
      <c r="F28" s="207"/>
      <c r="G28" s="208"/>
      <c r="H28" s="218" t="s">
        <v>77</v>
      </c>
      <c r="I28" s="219"/>
    </row>
    <row r="29" spans="1:9" ht="13.15" customHeight="1" x14ac:dyDescent="0.2">
      <c r="B29" s="107"/>
      <c r="C29" s="100"/>
      <c r="D29" s="73" t="e">
        <f>C29/C34</f>
        <v>#VALUE!</v>
      </c>
      <c r="E29" s="23"/>
      <c r="F29" s="207"/>
      <c r="G29" s="208"/>
      <c r="H29" s="218"/>
      <c r="I29" s="219"/>
    </row>
    <row r="30" spans="1:9" ht="15" customHeight="1" thickBot="1" x14ac:dyDescent="0.25">
      <c r="B30" s="108"/>
      <c r="C30" s="101"/>
      <c r="D30" s="79" t="e">
        <f>C30/C34</f>
        <v>#VALUE!</v>
      </c>
      <c r="E30" s="25"/>
      <c r="F30" s="209"/>
      <c r="G30" s="210"/>
      <c r="H30" s="218"/>
      <c r="I30" s="219"/>
    </row>
    <row r="31" spans="1:9" ht="23.45" customHeight="1" thickBot="1" x14ac:dyDescent="0.25">
      <c r="B31" s="99" t="s">
        <v>39</v>
      </c>
      <c r="C31" s="88" t="e">
        <f>C38-C22-C23-C27-C32-C33</f>
        <v>#VALUE!</v>
      </c>
      <c r="D31" s="67" t="e">
        <f>C31/C34</f>
        <v>#VALUE!</v>
      </c>
      <c r="E31" s="21"/>
      <c r="F31" s="211"/>
      <c r="G31" s="212"/>
      <c r="H31" s="55"/>
    </row>
    <row r="32" spans="1:9" ht="23.45" customHeight="1" thickBot="1" x14ac:dyDescent="0.25">
      <c r="B32" s="90" t="s">
        <v>40</v>
      </c>
      <c r="C32" s="42"/>
      <c r="D32" s="89" t="e">
        <f>C32/C34</f>
        <v>#VALUE!</v>
      </c>
      <c r="E32" s="21"/>
      <c r="F32" s="211"/>
      <c r="G32" s="212"/>
      <c r="H32" s="58" t="s">
        <v>78</v>
      </c>
    </row>
    <row r="33" spans="2:19" ht="46.9" customHeight="1" thickBot="1" x14ac:dyDescent="0.25">
      <c r="B33" s="91" t="s">
        <v>41</v>
      </c>
      <c r="C33" s="42"/>
      <c r="D33" s="89" t="e">
        <f>C33/C34</f>
        <v>#VALUE!</v>
      </c>
      <c r="E33" s="21"/>
      <c r="F33" s="211"/>
      <c r="G33" s="212"/>
      <c r="H33" s="58" t="s">
        <v>79</v>
      </c>
    </row>
    <row r="34" spans="2:19" ht="26.25" customHeight="1" thickBot="1" x14ac:dyDescent="0.25">
      <c r="B34" s="17" t="s">
        <v>42</v>
      </c>
      <c r="C34" s="41" t="e">
        <f>C22+C23+C27+C31+C32+C33</f>
        <v>#VALUE!</v>
      </c>
      <c r="D34" s="13" t="e">
        <f t="shared" ref="D34" si="0">D22+D23+D27+D31+D32+D33</f>
        <v>#VALUE!</v>
      </c>
      <c r="E34" s="26"/>
      <c r="F34" s="205"/>
      <c r="G34" s="206"/>
      <c r="H34" s="43" t="e">
        <f>IF($C$34='2 - Répartition partenaires'!$C$13,"Répartition des ressources correcte","Répartition des ressources à vérifier")</f>
        <v>#VALUE!</v>
      </c>
    </row>
    <row r="35" spans="2:19" ht="13.5" customHeight="1" thickBot="1" x14ac:dyDescent="0.25">
      <c r="B35" s="12"/>
      <c r="K35" s="11"/>
    </row>
    <row r="36" spans="2:19" ht="61.15" customHeight="1" thickBot="1" x14ac:dyDescent="0.25">
      <c r="B36" s="202" t="s">
        <v>47</v>
      </c>
      <c r="C36" s="198" t="str">
        <f>IF('1 - Plan de financement global'!$C$20=0,"",'1 - Plan de financement global'!$C$20)</f>
        <v/>
      </c>
      <c r="D36" s="199" t="str">
        <f>IF('1 - Plan de financement global'!$C$20=0,"",'1 - Plan de financement global'!$C$20)</f>
        <v/>
      </c>
      <c r="E36" s="213" t="s">
        <v>73</v>
      </c>
      <c r="F36" s="215" t="s">
        <v>74</v>
      </c>
      <c r="G36" s="213"/>
      <c r="H36" s="38"/>
      <c r="I36" s="14"/>
      <c r="J36" s="14"/>
      <c r="K36" s="14"/>
      <c r="L36" s="14"/>
      <c r="M36" s="14"/>
      <c r="N36" s="14"/>
    </row>
    <row r="37" spans="2:19" ht="13.5" customHeight="1" thickBot="1" x14ac:dyDescent="0.25">
      <c r="B37" s="203"/>
      <c r="C37" s="52" t="s">
        <v>34</v>
      </c>
      <c r="D37" s="53" t="s">
        <v>35</v>
      </c>
      <c r="E37" s="214"/>
      <c r="F37" s="216"/>
      <c r="G37" s="217"/>
      <c r="H37" s="14"/>
      <c r="I37" s="14"/>
      <c r="J37" s="14"/>
      <c r="K37" s="14"/>
      <c r="L37" s="14"/>
      <c r="M37" s="14"/>
      <c r="N37" s="14"/>
    </row>
    <row r="38" spans="2:19" ht="45" customHeight="1" thickBot="1" x14ac:dyDescent="0.25">
      <c r="B38" s="204"/>
      <c r="C38" s="18" t="e">
        <f>'2 - Répartition partenaires'!C13</f>
        <v>#VALUE!</v>
      </c>
      <c r="D38" s="13">
        <v>1</v>
      </c>
      <c r="E38" s="93" t="e">
        <f>'2 - Répartition partenaires'!$C$16</f>
        <v>#DIV/0!</v>
      </c>
      <c r="F38" s="200" t="e">
        <f>IF('2 - Répartition partenaires'!#REF!=0,"",'2 - Répartition partenaires'!#REF!)</f>
        <v>#REF!</v>
      </c>
      <c r="G38" s="201" t="str">
        <f>IF('1 - Plan de financement global'!$C$20=0,"",'1 - Plan de financement global'!$C$20)</f>
        <v/>
      </c>
      <c r="H38" s="43" t="e">
        <f>IF($E$38='2 - Répartition partenaires'!$C$16,"Clé de répartition correcte","Clé de répartition à vérifier")</f>
        <v>#DIV/0!</v>
      </c>
      <c r="I38" s="14"/>
      <c r="J38" s="14"/>
      <c r="K38" s="14"/>
      <c r="L38" s="14"/>
      <c r="M38" s="14"/>
    </row>
    <row r="39" spans="2:19" ht="12.75" customHeight="1" x14ac:dyDescent="0.2">
      <c r="C39" s="32"/>
      <c r="E39" s="31"/>
      <c r="F39" s="92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12.75" customHeight="1" x14ac:dyDescent="0.2"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2.75" customHeight="1" x14ac:dyDescent="0.2"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</sheetData>
  <mergeCells count="27">
    <mergeCell ref="H24:I26"/>
    <mergeCell ref="H28:I30"/>
    <mergeCell ref="F27:G27"/>
    <mergeCell ref="B9:G9"/>
    <mergeCell ref="C11:G11"/>
    <mergeCell ref="C13:G13"/>
    <mergeCell ref="C15:G15"/>
    <mergeCell ref="C20:D20"/>
    <mergeCell ref="E20:E21"/>
    <mergeCell ref="F20:G21"/>
    <mergeCell ref="F22:G22"/>
    <mergeCell ref="F23:G23"/>
    <mergeCell ref="F24:G24"/>
    <mergeCell ref="F25:G25"/>
    <mergeCell ref="F26:G26"/>
    <mergeCell ref="C36:D36"/>
    <mergeCell ref="F38:G38"/>
    <mergeCell ref="B36:B38"/>
    <mergeCell ref="F34:G34"/>
    <mergeCell ref="F28:G28"/>
    <mergeCell ref="F29:G29"/>
    <mergeCell ref="F30:G30"/>
    <mergeCell ref="F31:G31"/>
    <mergeCell ref="F32:G32"/>
    <mergeCell ref="F33:G33"/>
    <mergeCell ref="E36:E37"/>
    <mergeCell ref="F36:G37"/>
  </mergeCells>
  <conditionalFormatting sqref="C22">
    <cfRule type="containsErrors" priority="12" stopIfTrue="1">
      <formula>ISERROR(C22)</formula>
    </cfRule>
  </conditionalFormatting>
  <conditionalFormatting sqref="D24:D26 D28:D30">
    <cfRule type="containsErrors" dxfId="17" priority="11" stopIfTrue="1">
      <formula>ISERROR(D24)</formula>
    </cfRule>
  </conditionalFormatting>
  <conditionalFormatting sqref="D34">
    <cfRule type="containsErrors" dxfId="16" priority="10" stopIfTrue="1">
      <formula>ISERROR(D34)</formula>
    </cfRule>
  </conditionalFormatting>
  <conditionalFormatting sqref="D38">
    <cfRule type="containsErrors" dxfId="15" priority="9" stopIfTrue="1">
      <formula>ISERROR(D38)</formula>
    </cfRule>
  </conditionalFormatting>
  <conditionalFormatting sqref="H22">
    <cfRule type="containsText" dxfId="14" priority="1" operator="containsText" text="Répartition fonds européens à vérifier">
      <formula>NOT(ISERROR(SEARCH("Répartition fonds européens à vérifier",H22)))</formula>
    </cfRule>
    <cfRule type="containsText" dxfId="13" priority="2" operator="containsText" text="Répartition fonds européens correcte">
      <formula>NOT(ISERROR(SEARCH("Répartition fonds européens correcte",H22)))</formula>
    </cfRule>
  </conditionalFormatting>
  <conditionalFormatting sqref="H34">
    <cfRule type="containsText" dxfId="12" priority="7" operator="containsText" text="Répartition des ressources à vérifier">
      <formula>NOT(ISERROR(SEARCH("Répartition des ressources à vérifier",H34)))</formula>
    </cfRule>
    <cfRule type="containsText" dxfId="11" priority="8" operator="containsText" text="Répartition des ressources correcte">
      <formula>NOT(ISERROR(SEARCH("Répartition des ressources correcte",H34)))</formula>
    </cfRule>
  </conditionalFormatting>
  <conditionalFormatting sqref="H38">
    <cfRule type="containsText" dxfId="10" priority="5" operator="containsText" text="Clé de répartition à vérifier">
      <formula>NOT(ISERROR(SEARCH("Clé de répartition à vérifier",H38)))</formula>
    </cfRule>
    <cfRule type="containsText" dxfId="9" priority="6" operator="containsText" text="Clé de répartition correcte">
      <formula>NOT(ISERROR(SEARCH("Clé de répartition correcte",H38)))</formula>
    </cfRule>
  </conditionalFormatting>
  <pageMargins left="0.7" right="0.7" top="0.75" bottom="0.75" header="0.3" footer="0.3"/>
  <pageSetup paperSize="9" scale="4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1419225</xdr:colOff>
                    <xdr:row>15</xdr:row>
                    <xdr:rowOff>209550</xdr:rowOff>
                  </from>
                  <to>
                    <xdr:col>3</xdr:col>
                    <xdr:colOff>971550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4</xdr:col>
                    <xdr:colOff>971550</xdr:colOff>
                    <xdr:row>16</xdr:row>
                    <xdr:rowOff>0</xdr:rowOff>
                  </from>
                  <to>
                    <xdr:col>5</xdr:col>
                    <xdr:colOff>1247775</xdr:colOff>
                    <xdr:row>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3" tint="0.59999389629810485"/>
    <pageSetUpPr fitToPage="1"/>
  </sheetPr>
  <dimension ref="A5:S41"/>
  <sheetViews>
    <sheetView topLeftCell="A16" zoomScale="80" zoomScaleNormal="80" workbookViewId="0">
      <selection activeCell="B28" sqref="B28"/>
    </sheetView>
  </sheetViews>
  <sheetFormatPr baseColWidth="10" defaultColWidth="11.42578125" defaultRowHeight="12.75" x14ac:dyDescent="0.2"/>
  <cols>
    <col min="1" max="1" width="2.5703125" style="1" customWidth="1"/>
    <col min="2" max="2" width="39" style="1" customWidth="1"/>
    <col min="3" max="3" width="21.140625" style="1" customWidth="1"/>
    <col min="4" max="4" width="21.7109375" style="1" customWidth="1"/>
    <col min="5" max="5" width="11.85546875" style="1" customWidth="1"/>
    <col min="6" max="6" width="38.42578125" style="1" customWidth="1"/>
    <col min="7" max="7" width="15.28515625" style="1" customWidth="1"/>
    <col min="8" max="8" width="38.28515625" style="1" customWidth="1"/>
    <col min="9" max="9" width="56.7109375" style="1" customWidth="1"/>
    <col min="10" max="16384" width="11.42578125" style="1"/>
  </cols>
  <sheetData>
    <row r="5" spans="1:9" ht="15" x14ac:dyDescent="0.25">
      <c r="G5"/>
    </row>
    <row r="9" spans="1:9" ht="39.75" customHeight="1" x14ac:dyDescent="0.2">
      <c r="B9" s="173" t="s">
        <v>80</v>
      </c>
      <c r="C9" s="222"/>
      <c r="D9" s="222"/>
      <c r="E9" s="222"/>
      <c r="F9" s="222"/>
      <c r="G9" s="223"/>
      <c r="H9" s="5"/>
      <c r="I9" s="5"/>
    </row>
    <row r="10" spans="1:9" ht="15.75" x14ac:dyDescent="0.25">
      <c r="B10" s="2"/>
      <c r="H10" s="5"/>
      <c r="I10" s="5"/>
    </row>
    <row r="11" spans="1:9" ht="15.75" x14ac:dyDescent="0.2">
      <c r="B11" s="3" t="s">
        <v>23</v>
      </c>
      <c r="C11" s="224" t="s">
        <v>71</v>
      </c>
      <c r="D11" s="225"/>
      <c r="E11" s="225"/>
      <c r="F11" s="225"/>
      <c r="G11" s="226"/>
      <c r="H11" s="5"/>
      <c r="I11" s="5"/>
    </row>
    <row r="12" spans="1:9" x14ac:dyDescent="0.2">
      <c r="B12" s="4"/>
      <c r="C12" s="5"/>
      <c r="D12" s="5"/>
      <c r="E12" s="5"/>
      <c r="F12" s="5"/>
      <c r="G12" s="5"/>
      <c r="H12" s="5"/>
      <c r="I12" s="5"/>
    </row>
    <row r="13" spans="1:9" ht="15.75" x14ac:dyDescent="0.2">
      <c r="B13" s="3" t="s">
        <v>81</v>
      </c>
      <c r="C13" s="227">
        <f>'2 - Répartition partenaires'!D12</f>
        <v>0</v>
      </c>
      <c r="D13" s="228"/>
      <c r="E13" s="228"/>
      <c r="F13" s="228"/>
      <c r="G13" s="229"/>
      <c r="H13" s="5"/>
      <c r="I13" s="5"/>
    </row>
    <row r="14" spans="1:9" ht="18" x14ac:dyDescent="0.2">
      <c r="B14" s="6"/>
      <c r="C14" s="5"/>
      <c r="D14" s="5"/>
      <c r="E14" s="5"/>
      <c r="F14" s="5"/>
      <c r="G14" s="5"/>
      <c r="H14" s="5"/>
      <c r="I14" s="5"/>
    </row>
    <row r="15" spans="1:9" s="8" customFormat="1" ht="15.75" x14ac:dyDescent="0.2">
      <c r="A15" s="1"/>
      <c r="B15" s="3" t="s">
        <v>26</v>
      </c>
      <c r="C15" s="224" t="s">
        <v>72</v>
      </c>
      <c r="D15" s="225"/>
      <c r="E15" s="225"/>
      <c r="F15" s="225"/>
      <c r="G15" s="226"/>
      <c r="H15" s="5"/>
      <c r="I15" s="5"/>
    </row>
    <row r="16" spans="1:9" ht="18" x14ac:dyDescent="0.2">
      <c r="B16" s="6"/>
      <c r="C16" s="7"/>
      <c r="D16" s="7"/>
      <c r="E16" s="7"/>
      <c r="F16" s="7"/>
      <c r="G16" s="7"/>
    </row>
    <row r="17" spans="1:9" ht="15.75" x14ac:dyDescent="0.2">
      <c r="A17" s="8"/>
      <c r="B17" s="3" t="s">
        <v>28</v>
      </c>
      <c r="C17" s="16" t="s">
        <v>29</v>
      </c>
      <c r="D17" s="15"/>
      <c r="E17" s="27" t="s">
        <v>30</v>
      </c>
      <c r="F17" s="27"/>
      <c r="G17" s="15"/>
    </row>
    <row r="18" spans="1:9" ht="15.75" x14ac:dyDescent="0.25">
      <c r="A18" s="8"/>
      <c r="B18" s="2"/>
      <c r="C18" s="9"/>
      <c r="D18" s="8"/>
      <c r="E18" s="8"/>
      <c r="F18" s="8"/>
      <c r="G18" s="8"/>
      <c r="H18" s="8"/>
    </row>
    <row r="19" spans="1:9" ht="15" thickBot="1" x14ac:dyDescent="0.25">
      <c r="B19" s="19" t="s">
        <v>31</v>
      </c>
    </row>
    <row r="20" spans="1:9" s="10" customFormat="1" ht="50.25" customHeight="1" thickBot="1" x14ac:dyDescent="0.3">
      <c r="B20" s="54" t="s">
        <v>32</v>
      </c>
      <c r="C20" s="230" t="str">
        <f>IF('1 - Plan de financement global'!$C$20=0,"",'1 - Plan de financement global'!$C$20)</f>
        <v/>
      </c>
      <c r="D20" s="231" t="str">
        <f>IF('1 - Plan de financement global'!$C$20=0,"",'1 - Plan de financement global'!$C$20)</f>
        <v/>
      </c>
      <c r="E20" s="232" t="s">
        <v>73</v>
      </c>
      <c r="F20" s="215" t="s">
        <v>74</v>
      </c>
      <c r="G20" s="213"/>
      <c r="H20" s="38"/>
    </row>
    <row r="21" spans="1:9" ht="16.5" customHeight="1" thickBot="1" x14ac:dyDescent="0.25">
      <c r="B21" s="51" t="s">
        <v>33</v>
      </c>
      <c r="C21" s="52" t="s">
        <v>34</v>
      </c>
      <c r="D21" s="53" t="s">
        <v>35</v>
      </c>
      <c r="E21" s="233"/>
      <c r="F21" s="234"/>
      <c r="G21" s="235"/>
    </row>
    <row r="22" spans="1:9" ht="22.5" customHeight="1" thickBot="1" x14ac:dyDescent="0.25">
      <c r="B22" s="65" t="s">
        <v>36</v>
      </c>
      <c r="C22" s="66" t="e">
        <f>IF((C38*0.4+C23+C27+C32+C33)&gt;C38,C38-C23-C27-C32-C33,C38*0.4)</f>
        <v>#VALUE!</v>
      </c>
      <c r="D22" s="67" t="e">
        <f>C22/C34</f>
        <v>#VALUE!</v>
      </c>
      <c r="E22" s="28"/>
      <c r="F22" s="236"/>
      <c r="G22" s="237"/>
      <c r="H22" s="43" t="e">
        <f>IF($C$22='2 - Répartition partenaires'!$D$14,"Répartition fonds européens correcte","Répartition fonds européens à vérifier")</f>
        <v>#VALUE!</v>
      </c>
      <c r="I22" s="38"/>
    </row>
    <row r="23" spans="1:9" ht="39" thickBot="1" x14ac:dyDescent="0.25">
      <c r="B23" s="94" t="s">
        <v>37</v>
      </c>
      <c r="C23" s="87">
        <f>SUM(C24:C26)</f>
        <v>0</v>
      </c>
      <c r="D23" s="70" t="e">
        <f>C23/C34</f>
        <v>#VALUE!</v>
      </c>
      <c r="E23" s="29"/>
      <c r="F23" s="220"/>
      <c r="G23" s="221"/>
    </row>
    <row r="24" spans="1:9" ht="13.15" customHeight="1" x14ac:dyDescent="0.2">
      <c r="B24" s="109"/>
      <c r="C24" s="44"/>
      <c r="D24" s="73" t="e">
        <f>C24/C34</f>
        <v>#VALUE!</v>
      </c>
      <c r="E24" s="23"/>
      <c r="F24" s="207"/>
      <c r="G24" s="208"/>
      <c r="H24" s="218" t="s">
        <v>82</v>
      </c>
      <c r="I24" s="219"/>
    </row>
    <row r="25" spans="1:9" ht="13.15" customHeight="1" x14ac:dyDescent="0.2">
      <c r="B25" s="110"/>
      <c r="C25" s="45"/>
      <c r="D25" s="73" t="e">
        <f>C25/C34</f>
        <v>#VALUE!</v>
      </c>
      <c r="E25" s="23"/>
      <c r="F25" s="207"/>
      <c r="G25" s="208"/>
      <c r="H25" s="218"/>
      <c r="I25" s="219"/>
    </row>
    <row r="26" spans="1:9" ht="15" customHeight="1" thickBot="1" x14ac:dyDescent="0.25">
      <c r="B26" s="111"/>
      <c r="C26" s="46"/>
      <c r="D26" s="79" t="e">
        <f>C26/C34</f>
        <v>#VALUE!</v>
      </c>
      <c r="E26" s="24"/>
      <c r="F26" s="238"/>
      <c r="G26" s="239"/>
      <c r="H26" s="218"/>
      <c r="I26" s="219"/>
    </row>
    <row r="27" spans="1:9" ht="14.45" customHeight="1" thickBot="1" x14ac:dyDescent="0.25">
      <c r="B27" s="98" t="s">
        <v>38</v>
      </c>
      <c r="C27" s="88">
        <f>SUM(C28:C30)</f>
        <v>0</v>
      </c>
      <c r="D27" s="70" t="e">
        <f>C27/C34</f>
        <v>#VALUE!</v>
      </c>
      <c r="E27" s="22"/>
      <c r="F27" s="220"/>
      <c r="G27" s="221"/>
    </row>
    <row r="28" spans="1:9" ht="13.15" customHeight="1" x14ac:dyDescent="0.2">
      <c r="B28" s="109"/>
      <c r="C28" s="44"/>
      <c r="D28" s="73" t="e">
        <f>C28/C34</f>
        <v>#VALUE!</v>
      </c>
      <c r="E28" s="23"/>
      <c r="F28" s="207"/>
      <c r="G28" s="208"/>
      <c r="H28" s="218" t="s">
        <v>83</v>
      </c>
      <c r="I28" s="219"/>
    </row>
    <row r="29" spans="1:9" ht="13.15" customHeight="1" x14ac:dyDescent="0.2">
      <c r="B29" s="110"/>
      <c r="C29" s="45"/>
      <c r="D29" s="73" t="e">
        <f>C29/C34</f>
        <v>#VALUE!</v>
      </c>
      <c r="E29" s="23"/>
      <c r="F29" s="207"/>
      <c r="G29" s="208"/>
      <c r="H29" s="218"/>
      <c r="I29" s="219"/>
    </row>
    <row r="30" spans="1:9" ht="15" customHeight="1" thickBot="1" x14ac:dyDescent="0.25">
      <c r="B30" s="111"/>
      <c r="C30" s="46"/>
      <c r="D30" s="79" t="e">
        <f>C30/C34</f>
        <v>#VALUE!</v>
      </c>
      <c r="E30" s="25"/>
      <c r="F30" s="209"/>
      <c r="G30" s="210"/>
      <c r="H30" s="218"/>
      <c r="I30" s="219"/>
    </row>
    <row r="31" spans="1:9" ht="18" customHeight="1" thickBot="1" x14ac:dyDescent="0.25">
      <c r="B31" s="99" t="s">
        <v>39</v>
      </c>
      <c r="C31" s="88" t="e">
        <f>C38-C22-C23-C27-C32-C33</f>
        <v>#VALUE!</v>
      </c>
      <c r="D31" s="67" t="e">
        <f>C31/C34</f>
        <v>#VALUE!</v>
      </c>
      <c r="E31" s="21"/>
      <c r="F31" s="211"/>
      <c r="G31" s="212"/>
    </row>
    <row r="32" spans="1:9" ht="18" customHeight="1" thickBot="1" x14ac:dyDescent="0.3">
      <c r="B32" s="90" t="s">
        <v>40</v>
      </c>
      <c r="C32" s="42"/>
      <c r="D32" s="89" t="e">
        <f>C32/C34</f>
        <v>#VALUE!</v>
      </c>
      <c r="E32" s="21"/>
      <c r="F32" s="211"/>
      <c r="G32" s="212"/>
      <c r="H32" s="61" t="s">
        <v>84</v>
      </c>
    </row>
    <row r="33" spans="2:19" ht="44.45" customHeight="1" thickBot="1" x14ac:dyDescent="0.25">
      <c r="B33" s="91" t="s">
        <v>41</v>
      </c>
      <c r="C33" s="42"/>
      <c r="D33" s="89" t="e">
        <f>C33/C34</f>
        <v>#VALUE!</v>
      </c>
      <c r="E33" s="21"/>
      <c r="F33" s="211"/>
      <c r="G33" s="212"/>
      <c r="H33" s="62" t="s">
        <v>85</v>
      </c>
    </row>
    <row r="34" spans="2:19" ht="26.25" customHeight="1" thickBot="1" x14ac:dyDescent="0.25">
      <c r="B34" s="17" t="s">
        <v>42</v>
      </c>
      <c r="C34" s="41" t="e">
        <f>+C38</f>
        <v>#VALUE!</v>
      </c>
      <c r="D34" s="13" t="e">
        <f t="shared" ref="D34" si="0">D22+D23+D27+D31+D32+D33</f>
        <v>#VALUE!</v>
      </c>
      <c r="E34" s="26"/>
      <c r="F34" s="205"/>
      <c r="G34" s="206"/>
      <c r="H34" s="43" t="e">
        <f>IF($C$34='2 - Répartition partenaires'!$D$13,"Répartition des ressources correcte","Répartition des ressources à vérifier")</f>
        <v>#VALUE!</v>
      </c>
    </row>
    <row r="35" spans="2:19" ht="13.5" customHeight="1" thickBot="1" x14ac:dyDescent="0.25">
      <c r="B35" s="12"/>
      <c r="K35" s="11"/>
    </row>
    <row r="36" spans="2:19" ht="61.15" customHeight="1" thickBot="1" x14ac:dyDescent="0.25">
      <c r="B36" s="202" t="s">
        <v>47</v>
      </c>
      <c r="C36" s="198" t="str">
        <f>IF('1 - Plan de financement global'!$C$20=0,"",'1 - Plan de financement global'!$C$20)</f>
        <v/>
      </c>
      <c r="D36" s="199" t="str">
        <f>IF('1 - Plan de financement global'!$C$20=0,"",'1 - Plan de financement global'!$C$20)</f>
        <v/>
      </c>
      <c r="E36" s="213" t="s">
        <v>73</v>
      </c>
      <c r="F36" s="215" t="s">
        <v>74</v>
      </c>
      <c r="G36" s="213"/>
      <c r="H36" s="38"/>
      <c r="I36" s="14"/>
      <c r="J36" s="14"/>
      <c r="K36" s="14"/>
      <c r="L36" s="14"/>
      <c r="M36" s="14"/>
      <c r="N36" s="14"/>
    </row>
    <row r="37" spans="2:19" ht="13.5" customHeight="1" thickBot="1" x14ac:dyDescent="0.25">
      <c r="B37" s="203"/>
      <c r="C37" s="52" t="s">
        <v>34</v>
      </c>
      <c r="D37" s="53" t="s">
        <v>35</v>
      </c>
      <c r="E37" s="214"/>
      <c r="F37" s="216"/>
      <c r="G37" s="217"/>
      <c r="H37" s="14"/>
      <c r="I37" s="14"/>
      <c r="J37" s="14"/>
      <c r="K37" s="14"/>
      <c r="L37" s="14"/>
      <c r="M37" s="14"/>
      <c r="N37" s="14"/>
    </row>
    <row r="38" spans="2:19" ht="45" customHeight="1" thickBot="1" x14ac:dyDescent="0.25">
      <c r="B38" s="204"/>
      <c r="C38" s="18" t="e">
        <f>'2 - Répartition partenaires'!D13</f>
        <v>#VALUE!</v>
      </c>
      <c r="D38" s="13">
        <v>1</v>
      </c>
      <c r="E38" s="93" t="e">
        <f>'2 - Répartition partenaires'!D16</f>
        <v>#DIV/0!</v>
      </c>
      <c r="F38" s="200" t="e">
        <f>IF('2 - Répartition partenaires'!#REF!=0,"",'2 - Répartition partenaires'!#REF!)</f>
        <v>#REF!</v>
      </c>
      <c r="G38" s="201" t="str">
        <f>IF('1 - Plan de financement global'!$C$20=0,"",'1 - Plan de financement global'!$C$20)</f>
        <v/>
      </c>
      <c r="H38" s="43" t="e">
        <f>IF($E$38='2 - Répartition partenaires'!$D$16,"Clé de répartition correcte","Clé de répartition à vérifier")</f>
        <v>#DIV/0!</v>
      </c>
      <c r="I38" s="14"/>
      <c r="J38" s="14"/>
      <c r="K38" s="14"/>
      <c r="L38" s="14"/>
      <c r="M38" s="14"/>
    </row>
    <row r="39" spans="2:19" ht="12.75" customHeight="1" x14ac:dyDescent="0.2">
      <c r="E39" s="31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12.75" customHeight="1" x14ac:dyDescent="0.2"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2.75" customHeight="1" x14ac:dyDescent="0.2"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</sheetData>
  <mergeCells count="27">
    <mergeCell ref="H24:I26"/>
    <mergeCell ref="H28:I30"/>
    <mergeCell ref="F27:G27"/>
    <mergeCell ref="B9:G9"/>
    <mergeCell ref="C11:G11"/>
    <mergeCell ref="C13:G13"/>
    <mergeCell ref="C15:G15"/>
    <mergeCell ref="C20:D20"/>
    <mergeCell ref="E20:E21"/>
    <mergeCell ref="F20:G21"/>
    <mergeCell ref="F22:G22"/>
    <mergeCell ref="F23:G23"/>
    <mergeCell ref="F24:G24"/>
    <mergeCell ref="F25:G25"/>
    <mergeCell ref="F26:G26"/>
    <mergeCell ref="F34:G34"/>
    <mergeCell ref="F28:G28"/>
    <mergeCell ref="F29:G29"/>
    <mergeCell ref="F30:G30"/>
    <mergeCell ref="F31:G31"/>
    <mergeCell ref="F32:G32"/>
    <mergeCell ref="F33:G33"/>
    <mergeCell ref="C36:D36"/>
    <mergeCell ref="E36:E37"/>
    <mergeCell ref="F36:G37"/>
    <mergeCell ref="B36:B38"/>
    <mergeCell ref="F38:G38"/>
  </mergeCells>
  <conditionalFormatting sqref="C22">
    <cfRule type="containsErrors" priority="14" stopIfTrue="1">
      <formula>ISERROR(C22)</formula>
    </cfRule>
  </conditionalFormatting>
  <conditionalFormatting sqref="D24:D26 D28:D30">
    <cfRule type="containsErrors" dxfId="8" priority="13" stopIfTrue="1">
      <formula>ISERROR(D24)</formula>
    </cfRule>
  </conditionalFormatting>
  <conditionalFormatting sqref="D34">
    <cfRule type="containsErrors" dxfId="7" priority="12" stopIfTrue="1">
      <formula>ISERROR(D34)</formula>
    </cfRule>
  </conditionalFormatting>
  <conditionalFormatting sqref="D38">
    <cfRule type="containsErrors" dxfId="6" priority="11" stopIfTrue="1">
      <formula>ISERROR(D38)</formula>
    </cfRule>
  </conditionalFormatting>
  <conditionalFormatting sqref="H22">
    <cfRule type="containsText" dxfId="5" priority="1" operator="containsText" text="Répartition fonds européens à vérifier">
      <formula>NOT(ISERROR(SEARCH("Répartition fonds européens à vérifier",H22)))</formula>
    </cfRule>
    <cfRule type="containsText" dxfId="4" priority="2" operator="containsText" text="Répartition fonds européens correcte">
      <formula>NOT(ISERROR(SEARCH("Répartition fonds européens correcte",H22)))</formula>
    </cfRule>
  </conditionalFormatting>
  <conditionalFormatting sqref="H34">
    <cfRule type="containsText" dxfId="3" priority="7" operator="containsText" text="Répartition des ressources à vérifier">
      <formula>NOT(ISERROR(SEARCH("Répartition des ressources à vérifier",H34)))</formula>
    </cfRule>
    <cfRule type="containsText" dxfId="2" priority="8" operator="containsText" text="Répartition des ressources correcte">
      <formula>NOT(ISERROR(SEARCH("Répartition des ressources correcte",H34)))</formula>
    </cfRule>
  </conditionalFormatting>
  <conditionalFormatting sqref="H38">
    <cfRule type="containsText" dxfId="1" priority="5" operator="containsText" text="Clé de répartition à vérifier">
      <formula>NOT(ISERROR(SEARCH("Clé de répartition à vérifier",H38)))</formula>
    </cfRule>
    <cfRule type="containsText" dxfId="0" priority="6" operator="containsText" text="Clé de répartition correcte">
      <formula>NOT(ISERROR(SEARCH("Clé de répartition correcte",H38)))</formula>
    </cfRule>
  </conditionalFormatting>
  <pageMargins left="0.7" right="0.7" top="0.75" bottom="0.75" header="0.3" footer="0.3"/>
  <pageSetup paperSize="9" scale="5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1419225</xdr:colOff>
                    <xdr:row>15</xdr:row>
                    <xdr:rowOff>209550</xdr:rowOff>
                  </from>
                  <to>
                    <xdr:col>3</xdr:col>
                    <xdr:colOff>971550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4</xdr:col>
                    <xdr:colOff>971550</xdr:colOff>
                    <xdr:row>16</xdr:row>
                    <xdr:rowOff>0</xdr:rowOff>
                  </from>
                  <to>
                    <xdr:col>5</xdr:col>
                    <xdr:colOff>1247775</xdr:colOff>
                    <xdr:row>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0" tint="-0.499984740745262"/>
  </sheetPr>
  <dimension ref="A1:I31"/>
  <sheetViews>
    <sheetView zoomScaleNormal="100" workbookViewId="0">
      <selection activeCell="A8" sqref="A8:XFD8"/>
    </sheetView>
  </sheetViews>
  <sheetFormatPr baseColWidth="10" defaultColWidth="11.42578125" defaultRowHeight="15" x14ac:dyDescent="0.25"/>
  <cols>
    <col min="1" max="1" width="39.5703125" bestFit="1" customWidth="1"/>
    <col min="2" max="9" width="14.85546875" customWidth="1"/>
  </cols>
  <sheetData>
    <row r="1" spans="1:9" ht="15.75" thickBot="1" x14ac:dyDescent="0.3">
      <c r="A1" s="64"/>
    </row>
    <row r="2" spans="1:9" ht="39.6" customHeight="1" x14ac:dyDescent="0.25">
      <c r="A2" s="147" t="s">
        <v>55</v>
      </c>
      <c r="B2" s="240">
        <v>2021</v>
      </c>
      <c r="C2" s="240"/>
      <c r="D2" s="241">
        <v>2022</v>
      </c>
      <c r="E2" s="242"/>
      <c r="F2" s="241">
        <v>2023</v>
      </c>
      <c r="G2" s="242"/>
      <c r="H2" s="240">
        <v>2024</v>
      </c>
      <c r="I2" s="242"/>
    </row>
    <row r="3" spans="1:9" ht="22.9" customHeight="1" x14ac:dyDescent="0.25">
      <c r="A3" s="148"/>
      <c r="B3" s="146">
        <v>44197</v>
      </c>
      <c r="C3" s="146">
        <v>44742</v>
      </c>
      <c r="D3" s="150">
        <v>44743</v>
      </c>
      <c r="E3" s="151">
        <v>45107</v>
      </c>
      <c r="F3" s="150">
        <v>45108</v>
      </c>
      <c r="G3" s="151">
        <v>45291</v>
      </c>
      <c r="H3" s="146">
        <v>45292</v>
      </c>
      <c r="I3" s="145"/>
    </row>
    <row r="4" spans="1:9" ht="24" customHeight="1" x14ac:dyDescent="0.25">
      <c r="A4" s="149" t="s">
        <v>56</v>
      </c>
      <c r="B4" s="243" t="s">
        <v>86</v>
      </c>
      <c r="C4" s="243"/>
      <c r="D4" s="244" t="s">
        <v>87</v>
      </c>
      <c r="E4" s="245"/>
      <c r="F4" s="244" t="s">
        <v>88</v>
      </c>
      <c r="G4" s="245"/>
      <c r="H4" s="246" t="s">
        <v>89</v>
      </c>
      <c r="I4" s="247"/>
    </row>
    <row r="5" spans="1:9" ht="24" customHeight="1" x14ac:dyDescent="0.25">
      <c r="A5" s="149" t="s">
        <v>57</v>
      </c>
      <c r="B5" s="248">
        <v>896</v>
      </c>
      <c r="C5" s="248"/>
      <c r="D5" s="249">
        <v>927.3588766598557</v>
      </c>
      <c r="E5" s="250"/>
      <c r="F5" s="249">
        <v>941.26925980975341</v>
      </c>
      <c r="G5" s="250"/>
      <c r="H5" s="248">
        <v>950.29389317322193</v>
      </c>
      <c r="I5" s="250"/>
    </row>
    <row r="6" spans="1:9" ht="24" customHeight="1" x14ac:dyDescent="0.25">
      <c r="A6" s="149" t="s">
        <v>49</v>
      </c>
      <c r="B6" s="248">
        <v>2191</v>
      </c>
      <c r="C6" s="248"/>
      <c r="D6" s="249">
        <v>2267.6822530823033</v>
      </c>
      <c r="E6" s="250"/>
      <c r="F6" s="249">
        <v>2301.6974868785378</v>
      </c>
      <c r="G6" s="250"/>
      <c r="H6" s="248">
        <v>2323.7655356501446</v>
      </c>
      <c r="I6" s="250"/>
    </row>
    <row r="7" spans="1:9" ht="24" customHeight="1" x14ac:dyDescent="0.25">
      <c r="A7" s="149" t="s">
        <v>90</v>
      </c>
      <c r="B7" s="248">
        <v>3722</v>
      </c>
      <c r="C7" s="248"/>
      <c r="D7" s="249">
        <v>3852.2653336249809</v>
      </c>
      <c r="E7" s="250"/>
      <c r="F7" s="249">
        <v>3910.0493136293553</v>
      </c>
      <c r="G7" s="250"/>
      <c r="H7" s="248">
        <v>3947.537801775371</v>
      </c>
      <c r="I7" s="250"/>
    </row>
    <row r="9" spans="1:9" x14ac:dyDescent="0.25">
      <c r="B9" s="63"/>
    </row>
    <row r="31" spans="5:5" x14ac:dyDescent="0.25">
      <c r="E31" s="63"/>
    </row>
  </sheetData>
  <mergeCells count="20">
    <mergeCell ref="B7:C7"/>
    <mergeCell ref="D7:E7"/>
    <mergeCell ref="F7:G7"/>
    <mergeCell ref="H7:I7"/>
    <mergeCell ref="B5:C5"/>
    <mergeCell ref="D5:E5"/>
    <mergeCell ref="F5:G5"/>
    <mergeCell ref="H5:I5"/>
    <mergeCell ref="B6:C6"/>
    <mergeCell ref="D6:E6"/>
    <mergeCell ref="F6:G6"/>
    <mergeCell ref="H6:I6"/>
    <mergeCell ref="B2:C2"/>
    <mergeCell ref="D2:E2"/>
    <mergeCell ref="F2:G2"/>
    <mergeCell ref="H2:I2"/>
    <mergeCell ref="B4:C4"/>
    <mergeCell ref="D4:E4"/>
    <mergeCell ref="F4:G4"/>
    <mergeCell ref="H4:I4"/>
  </mergeCells>
  <pageMargins left="0.7" right="0.7" top="0.75" bottom="0.75" header="0.3" footer="0.3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3cb65a-d075-4dba-9496-e5b266ea378e">
      <Terms xmlns="http://schemas.microsoft.com/office/infopath/2007/PartnerControls"/>
    </lcf76f155ced4ddcb4097134ff3c332f>
    <TaxCatchAll xmlns="3c6efe15-3d4e-4751-9a0d-5e67905b7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86264438B4945858588D97B0CAF1D" ma:contentTypeVersion="16" ma:contentTypeDescription="Crée un document." ma:contentTypeScope="" ma:versionID="0e1bf098a07a34359a7b0af666e3e811">
  <xsd:schema xmlns:xsd="http://www.w3.org/2001/XMLSchema" xmlns:xs="http://www.w3.org/2001/XMLSchema" xmlns:p="http://schemas.microsoft.com/office/2006/metadata/properties" xmlns:ns2="aa3cb65a-d075-4dba-9496-e5b266ea378e" xmlns:ns3="3c6efe15-3d4e-4751-9a0d-5e67905b79f2" targetNamespace="http://schemas.microsoft.com/office/2006/metadata/properties" ma:root="true" ma:fieldsID="e7eb9f6d87c6312fb97c0e4a3deccebc" ns2:_="" ns3:_="">
    <xsd:import namespace="aa3cb65a-d075-4dba-9496-e5b266ea378e"/>
    <xsd:import namespace="3c6efe15-3d4e-4751-9a0d-5e67905b7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cb65a-d075-4dba-9496-e5b266ea3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d7639ba1-abb6-4a31-8bf3-4a1fed5d1b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efe15-3d4e-4751-9a0d-5e67905b7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5c1f56c-030c-4cf4-8036-89840bd326a3}" ma:internalName="TaxCatchAll" ma:showField="CatchAllData" ma:web="3c6efe15-3d4e-4751-9a0d-5e67905b7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F93772-B598-4CFA-9CA4-99CBDC151843}">
  <ds:schemaRefs>
    <ds:schemaRef ds:uri="http://schemas.microsoft.com/office/2006/metadata/properties"/>
    <ds:schemaRef ds:uri="http://schemas.microsoft.com/office/infopath/2007/PartnerControls"/>
    <ds:schemaRef ds:uri="aa3cb65a-d075-4dba-9496-e5b266ea378e"/>
    <ds:schemaRef ds:uri="3c6efe15-3d4e-4751-9a0d-5e67905b79f2"/>
  </ds:schemaRefs>
</ds:datastoreItem>
</file>

<file path=customXml/itemProps2.xml><?xml version="1.0" encoding="utf-8"?>
<ds:datastoreItem xmlns:ds="http://schemas.openxmlformats.org/officeDocument/2006/customXml" ds:itemID="{9B88BFED-3D24-49D0-B65A-8A6684175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cb65a-d075-4dba-9496-e5b266ea378e"/>
    <ds:schemaRef ds:uri="3c6efe15-3d4e-4751-9a0d-5e67905b7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4418A5-C0E5-4E2D-9009-7BF2242A4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Notice d'utilisation</vt:lpstr>
      <vt:lpstr>1 - Plan de financement global</vt:lpstr>
      <vt:lpstr>2 - Répartition partenaires</vt:lpstr>
      <vt:lpstr>3 - Plan de fi. chef de file</vt:lpstr>
      <vt:lpstr>4 - Plan de fi. partenaire 2 </vt:lpstr>
      <vt:lpstr>Actualisation</vt:lpstr>
      <vt:lpstr>'2 - Répartition partenaires'!Zone_d_impression</vt:lpstr>
      <vt:lpstr>'3 - Plan de fi. chef de file'!Zone_d_impression</vt:lpstr>
      <vt:lpstr>'4 - Plan de fi. partenaire 2 '!Zone_d_impression</vt:lpstr>
      <vt:lpstr>'Notice d''utilisation'!Zone_d_impression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lamsili</dc:creator>
  <cp:keywords/>
  <dc:description/>
  <cp:lastModifiedBy>Ourida PERRIN</cp:lastModifiedBy>
  <cp:revision/>
  <dcterms:created xsi:type="dcterms:W3CDTF">2013-11-29T15:34:17Z</dcterms:created>
  <dcterms:modified xsi:type="dcterms:W3CDTF">2025-12-17T09:42:41Z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0x010100BD686264438B4945858588D97B0CAF1D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Order">
    <vt:r8>34600</vt:r8>
  </property>
  <property fmtid="{D5CDD505-2E9C-101B-9397-08002B2CF9AE}" pid="10" name="MediaServiceImageTags">
    <vt:lpwstr/>
  </property>
</Properties>
</file>